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 showInkAnnotation="0" defaultThemeVersion="124226"/>
  <xr:revisionPtr revIDLastSave="0" documentId="13_ncr:1_{1EB7FE56-64B9-4E15-A6F0-16C810EC7D73}" xr6:coauthVersionLast="47" xr6:coauthVersionMax="47" xr10:uidLastSave="{00000000-0000-0000-0000-000000000000}"/>
  <bookViews>
    <workbookView xWindow="0" yWindow="465" windowWidth="25260" windowHeight="14865" firstSheet="1" activeTab="2" xr2:uid="{00000000-000D-0000-FFFF-FFFF00000000}"/>
  </bookViews>
  <sheets>
    <sheet name="СМИ 2019г. " sheetId="24" state="hidden" r:id="rId1"/>
    <sheet name="рус" sheetId="19" r:id="rId2"/>
    <sheet name="каз" sheetId="25" r:id="rId3"/>
  </sheets>
  <definedNames>
    <definedName name="_xlnm._FilterDatabase" localSheetId="1" hidden="1">рус!#REF!</definedName>
    <definedName name="_xlnm._FilterDatabase" localSheetId="0" hidden="1">'СМИ 2019г. '!$A$12:$AA$12</definedName>
    <definedName name="_xlnm.Print_Titles" localSheetId="2">каз!$8:$18</definedName>
    <definedName name="_xlnm.Print_Titles" localSheetId="1">рус!$5:$14</definedName>
    <definedName name="_xlnm.Print_Titles" localSheetId="0">'СМИ 2019г. '!$3:$12</definedName>
    <definedName name="_xlnm.Print_Area" localSheetId="1">рус!$A$1:$Z$236</definedName>
    <definedName name="_xlnm.Print_Area" localSheetId="0">'СМИ 2019г. '!$A$1:$AA$24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2" i="25" l="1"/>
  <c r="N210" i="25"/>
  <c r="N196" i="25"/>
  <c r="N192" i="25"/>
  <c r="N191" i="25" s="1"/>
  <c r="N190" i="25" s="1"/>
  <c r="N183" i="25"/>
  <c r="N178" i="25"/>
  <c r="N171" i="25"/>
  <c r="N169" i="25"/>
  <c r="N166" i="25"/>
  <c r="N149" i="25"/>
  <c r="N135" i="25"/>
  <c r="N131" i="25"/>
  <c r="N130" i="25"/>
  <c r="M126" i="25"/>
  <c r="M118" i="25"/>
  <c r="M108" i="25"/>
  <c r="M102" i="25"/>
  <c r="M99" i="25"/>
  <c r="M71" i="25"/>
  <c r="M42" i="25"/>
  <c r="M37" i="25"/>
  <c r="M36" i="25" s="1"/>
  <c r="M31" i="25"/>
  <c r="M29" i="25"/>
  <c r="M27" i="25"/>
  <c r="M21" i="25"/>
  <c r="M20" i="25"/>
  <c r="N125" i="19"/>
  <c r="N97" i="19" s="1"/>
  <c r="N126" i="19"/>
  <c r="N130" i="19"/>
  <c r="N164" i="19"/>
  <c r="N161" i="19"/>
  <c r="N144" i="19"/>
  <c r="N227" i="19"/>
  <c r="N205" i="19"/>
  <c r="N191" i="19"/>
  <c r="N187" i="19"/>
  <c r="N186" i="19" s="1"/>
  <c r="N185" i="19" s="1"/>
  <c r="N178" i="19"/>
  <c r="N173" i="19"/>
  <c r="N166" i="19"/>
  <c r="M121" i="19"/>
  <c r="M113" i="19"/>
  <c r="M103" i="19"/>
  <c r="M94" i="19"/>
  <c r="M31" i="19" s="1"/>
  <c r="M66" i="19"/>
  <c r="M37" i="19"/>
  <c r="M32" i="19"/>
  <c r="M26" i="19"/>
  <c r="M24" i="19"/>
  <c r="M22" i="19"/>
  <c r="M16" i="19"/>
  <c r="M15" i="19" s="1"/>
  <c r="N102" i="25" l="1"/>
  <c r="M97" i="19"/>
  <c r="E191" i="19"/>
  <c r="Q183" i="25" l="1"/>
  <c r="Q173" i="19"/>
  <c r="Q178" i="25"/>
  <c r="Q144" i="19"/>
  <c r="R130" i="19"/>
  <c r="Q130" i="19"/>
  <c r="J130" i="19"/>
  <c r="I130" i="19"/>
  <c r="Q149" i="25" l="1"/>
  <c r="R149" i="25"/>
  <c r="Q135" i="25"/>
  <c r="R135" i="25"/>
  <c r="R126" i="25"/>
  <c r="Q126" i="25"/>
  <c r="R118" i="25"/>
  <c r="Q118" i="25"/>
  <c r="R108" i="25"/>
  <c r="Q108" i="25"/>
  <c r="R102" i="25"/>
  <c r="Q102" i="25"/>
  <c r="R99" i="25"/>
  <c r="Q99" i="25"/>
  <c r="R71" i="25"/>
  <c r="Q71" i="25"/>
  <c r="R42" i="25"/>
  <c r="Q42" i="25"/>
  <c r="R37" i="25"/>
  <c r="Q37" i="25"/>
  <c r="R32" i="19"/>
  <c r="Q32" i="19"/>
  <c r="R37" i="19"/>
  <c r="Q37" i="19"/>
  <c r="R66" i="19"/>
  <c r="Q66" i="19"/>
  <c r="R94" i="19"/>
  <c r="Q94" i="19"/>
  <c r="R103" i="19"/>
  <c r="Q103" i="19"/>
  <c r="R113" i="19"/>
  <c r="Q113" i="19"/>
  <c r="R121" i="19"/>
  <c r="Q121" i="19"/>
  <c r="R161" i="19" l="1"/>
  <c r="Q161" i="19"/>
  <c r="R164" i="19"/>
  <c r="Q164" i="19"/>
  <c r="R178" i="19" l="1"/>
  <c r="R173" i="19" s="1"/>
  <c r="Q178" i="19"/>
  <c r="F232" i="25" l="1"/>
  <c r="F210" i="25"/>
  <c r="F196" i="25"/>
  <c r="F192" i="25"/>
  <c r="F191" i="25"/>
  <c r="F190" i="25"/>
  <c r="F183" i="25"/>
  <c r="F178" i="25"/>
  <c r="F171" i="25"/>
  <c r="F169" i="25"/>
  <c r="F166" i="25"/>
  <c r="F149" i="25"/>
  <c r="F102" i="25" s="1"/>
  <c r="F135" i="25"/>
  <c r="F131" i="25"/>
  <c r="F126" i="25"/>
  <c r="F118" i="25"/>
  <c r="F108" i="25"/>
  <c r="F99" i="25"/>
  <c r="F42" i="25"/>
  <c r="F71" i="25"/>
  <c r="F37" i="25"/>
  <c r="F31" i="25"/>
  <c r="F27" i="25"/>
  <c r="F20" i="25"/>
  <c r="F21" i="25"/>
  <c r="F36" i="25" l="1"/>
  <c r="J232" i="25" l="1"/>
  <c r="I232" i="25"/>
  <c r="E232" i="25"/>
  <c r="J210" i="25"/>
  <c r="I210" i="25"/>
  <c r="E210" i="25"/>
  <c r="J196" i="25"/>
  <c r="I196" i="25"/>
  <c r="E196" i="25"/>
  <c r="J192" i="25"/>
  <c r="I192" i="25"/>
  <c r="E192" i="25"/>
  <c r="J183" i="25"/>
  <c r="I183" i="25"/>
  <c r="E183" i="25"/>
  <c r="J178" i="25"/>
  <c r="I178" i="25"/>
  <c r="E178" i="25"/>
  <c r="J171" i="25"/>
  <c r="I171" i="25"/>
  <c r="E171" i="25"/>
  <c r="J169" i="25"/>
  <c r="I169" i="25"/>
  <c r="E169" i="25"/>
  <c r="J166" i="25"/>
  <c r="I166" i="25"/>
  <c r="E166" i="25"/>
  <c r="J149" i="25"/>
  <c r="I149" i="25"/>
  <c r="E149" i="25"/>
  <c r="J135" i="25"/>
  <c r="I135" i="25"/>
  <c r="E135" i="25"/>
  <c r="J131" i="25"/>
  <c r="I131" i="25"/>
  <c r="E131" i="25"/>
  <c r="J126" i="25"/>
  <c r="I126" i="25"/>
  <c r="E126" i="25"/>
  <c r="J118" i="25"/>
  <c r="I118" i="25"/>
  <c r="E118" i="25"/>
  <c r="J108" i="25"/>
  <c r="I108" i="25"/>
  <c r="E108" i="25"/>
  <c r="J99" i="25"/>
  <c r="I99" i="25"/>
  <c r="E99" i="25"/>
  <c r="J71" i="25"/>
  <c r="I71" i="25"/>
  <c r="E71" i="25"/>
  <c r="J42" i="25"/>
  <c r="I42" i="25"/>
  <c r="E42" i="25"/>
  <c r="J37" i="25"/>
  <c r="I37" i="25"/>
  <c r="E37" i="25"/>
  <c r="J31" i="25"/>
  <c r="I31" i="25"/>
  <c r="E31" i="25"/>
  <c r="J29" i="25"/>
  <c r="I29" i="25"/>
  <c r="J27" i="25"/>
  <c r="I27" i="25"/>
  <c r="E27" i="25"/>
  <c r="J21" i="25"/>
  <c r="I21" i="25"/>
  <c r="E21" i="25"/>
  <c r="J16" i="19"/>
  <c r="J26" i="19"/>
  <c r="J24" i="19"/>
  <c r="J22" i="19"/>
  <c r="F24" i="19"/>
  <c r="E24" i="19"/>
  <c r="F22" i="19"/>
  <c r="E22" i="19"/>
  <c r="F16" i="19"/>
  <c r="E16" i="19"/>
  <c r="F26" i="19"/>
  <c r="E26" i="19"/>
  <c r="F94" i="19"/>
  <c r="E94" i="19"/>
  <c r="F32" i="19"/>
  <c r="E32" i="19"/>
  <c r="J32" i="19"/>
  <c r="J37" i="19"/>
  <c r="J66" i="19"/>
  <c r="J94" i="19"/>
  <c r="J227" i="19"/>
  <c r="J205" i="19"/>
  <c r="J191" i="19"/>
  <c r="J187" i="19"/>
  <c r="J178" i="19"/>
  <c r="J173" i="19"/>
  <c r="J166" i="19"/>
  <c r="J164" i="19"/>
  <c r="J161" i="19"/>
  <c r="J144" i="19"/>
  <c r="J126" i="19"/>
  <c r="J121" i="19"/>
  <c r="J113" i="19"/>
  <c r="J103" i="19"/>
  <c r="F37" i="19"/>
  <c r="E37" i="19"/>
  <c r="I227" i="19"/>
  <c r="F227" i="19"/>
  <c r="E227" i="19"/>
  <c r="F205" i="19"/>
  <c r="E205" i="19"/>
  <c r="I191" i="19"/>
  <c r="F191" i="19"/>
  <c r="F187" i="19"/>
  <c r="E187" i="19"/>
  <c r="F178" i="19"/>
  <c r="E178" i="19"/>
  <c r="I173" i="19"/>
  <c r="F173" i="19"/>
  <c r="E173" i="19"/>
  <c r="I166" i="19"/>
  <c r="F166" i="19"/>
  <c r="E166" i="19"/>
  <c r="I161" i="19"/>
  <c r="I164" i="19"/>
  <c r="F164" i="19"/>
  <c r="E164" i="19"/>
  <c r="F161" i="19"/>
  <c r="E161" i="19"/>
  <c r="I144" i="19"/>
  <c r="F144" i="19"/>
  <c r="E144" i="19"/>
  <c r="F130" i="19"/>
  <c r="E130" i="19"/>
  <c r="F126" i="19"/>
  <c r="E126" i="19"/>
  <c r="F121" i="19"/>
  <c r="E121" i="19"/>
  <c r="F113" i="19"/>
  <c r="E113" i="19"/>
  <c r="F103" i="19"/>
  <c r="E103" i="19"/>
  <c r="I113" i="19"/>
  <c r="I103" i="19"/>
  <c r="I94" i="19"/>
  <c r="I66" i="19"/>
  <c r="F66" i="19"/>
  <c r="E66" i="19"/>
  <c r="I37" i="19"/>
  <c r="I26" i="19"/>
  <c r="I24" i="19"/>
  <c r="I16" i="19"/>
  <c r="I22" i="19"/>
  <c r="I32" i="19"/>
  <c r="F31" i="19" l="1"/>
  <c r="E186" i="19"/>
  <c r="E185" i="19" s="1"/>
  <c r="J186" i="19"/>
  <c r="J185" i="19" s="1"/>
  <c r="F186" i="19"/>
  <c r="F185" i="19" s="1"/>
  <c r="E31" i="19"/>
  <c r="J97" i="19"/>
  <c r="J15" i="19"/>
  <c r="I31" i="19"/>
  <c r="F97" i="19"/>
  <c r="F15" i="19"/>
  <c r="E15" i="19"/>
  <c r="E97" i="19"/>
  <c r="J31" i="19"/>
  <c r="J36" i="25"/>
  <c r="E191" i="25"/>
  <c r="E190" i="25" s="1"/>
  <c r="J191" i="25"/>
  <c r="J190" i="25" s="1"/>
  <c r="I191" i="25"/>
  <c r="I190" i="25" s="1"/>
  <c r="E36" i="25"/>
  <c r="J102" i="25"/>
  <c r="E102" i="25"/>
  <c r="I36" i="25"/>
  <c r="I20" i="25"/>
  <c r="J20" i="25"/>
  <c r="J241" i="25" s="1"/>
  <c r="I102" i="25"/>
  <c r="E20" i="25"/>
  <c r="I15" i="19"/>
  <c r="I241" i="25" l="1"/>
  <c r="I178" i="19"/>
  <c r="I126" i="19"/>
  <c r="I121" i="19"/>
  <c r="I205" i="19"/>
  <c r="I187" i="19"/>
  <c r="I97" i="19" l="1"/>
  <c r="I186" i="19"/>
  <c r="I185" i="19" s="1"/>
  <c r="J236" i="19" l="1"/>
  <c r="I236" i="19"/>
  <c r="I17" i="24"/>
  <c r="O20" i="24"/>
  <c r="N17" i="24" l="1"/>
  <c r="M17" i="24"/>
  <c r="J17" i="24"/>
  <c r="I20" i="24"/>
  <c r="J20" i="24"/>
  <c r="O17" i="24" l="1"/>
  <c r="K17" i="24"/>
  <c r="K20" i="24"/>
  <c r="L17" i="24"/>
</calcChain>
</file>

<file path=xl/sharedStrings.xml><?xml version="1.0" encoding="utf-8"?>
<sst xmlns="http://schemas.openxmlformats.org/spreadsheetml/2006/main" count="5399" uniqueCount="736">
  <si>
    <t>№ п/п</t>
  </si>
  <si>
    <t>План</t>
  </si>
  <si>
    <t>Факт</t>
  </si>
  <si>
    <t>Информация о плановых и фактических объемах предоставления регулируемых услуг (товаров, работ)</t>
  </si>
  <si>
    <t>Сумма инвестиционной программы (проекта) тыс.тенге</t>
  </si>
  <si>
    <t>Информация о фактических условиях и размерах финансирования инвестиционной программы (проекта), тыс. тенге</t>
  </si>
  <si>
    <t>Разъяснение причин отклонения достигнутых фактических показателей от показателей в утвержденной инвестиционной программе (проекте)</t>
  </si>
  <si>
    <t>Наименование регулируемых услуг (товаров, работ) и обслуживаемая территория</t>
  </si>
  <si>
    <t xml:space="preserve">Наименование мероприятий </t>
  </si>
  <si>
    <t>Единица измерения</t>
  </si>
  <si>
    <t>Количество в натуральных показателях</t>
  </si>
  <si>
    <t>Период предоставления услуги в рамках инвестиционной программы (проекта)</t>
  </si>
  <si>
    <t>Заемные средства</t>
  </si>
  <si>
    <t>Бюджетные средства</t>
  </si>
  <si>
    <t>Снижение потерь, %, по годам реализации в зависимости от утвержденной инвестиционной программы (проекта)</t>
  </si>
  <si>
    <t>Снижение аварийности, по годам реализации в зависимости от утвержденной инвестиционной программы (проекта)</t>
  </si>
  <si>
    <t>план</t>
  </si>
  <si>
    <t>факт</t>
  </si>
  <si>
    <t>факт прошлого года</t>
  </si>
  <si>
    <t>факт текущего года</t>
  </si>
  <si>
    <t>км</t>
  </si>
  <si>
    <t>шт</t>
  </si>
  <si>
    <t>1.1</t>
  </si>
  <si>
    <t>Амортизация</t>
  </si>
  <si>
    <t>Акционерное общество "Восточно-Казахстанская энергетическая компания", передача электроэнергии</t>
  </si>
  <si>
    <t>1.1.1</t>
  </si>
  <si>
    <t>1.2</t>
  </si>
  <si>
    <t>1.3</t>
  </si>
  <si>
    <t>1.4</t>
  </si>
  <si>
    <t>Прибыль</t>
  </si>
  <si>
    <t>Экономия по статьям затрат тарифной сметы</t>
  </si>
  <si>
    <t xml:space="preserve">Отчет об исполнении инвестиционной программы за 2019 год </t>
  </si>
  <si>
    <t>наименование субъекта естественной монополии, вид деятельности</t>
  </si>
  <si>
    <t xml:space="preserve">Приложение 1
к Правилам формирования тарифов
</t>
  </si>
  <si>
    <t>форма  21</t>
  </si>
  <si>
    <t>Разработка ПСД по модернизации и реконструкции электрических сетей</t>
  </si>
  <si>
    <t>3</t>
  </si>
  <si>
    <t>Реконструкция и модернизация ПС-110/35/10/6 кВ №24 Глубоковский РЭС</t>
  </si>
  <si>
    <t>Обновление основных фондов</t>
  </si>
  <si>
    <t xml:space="preserve">Модернизация и реконструкция ЛЭП </t>
  </si>
  <si>
    <t>Модернизация  и реконструкция ПС</t>
  </si>
  <si>
    <t>4.</t>
  </si>
  <si>
    <t>Передача электроэнергии 
Восточно-Казахстанская область</t>
  </si>
  <si>
    <t>Круглогодично</t>
  </si>
  <si>
    <t>Согласно приложения прилагается дополнительно</t>
  </si>
  <si>
    <t>-</t>
  </si>
  <si>
    <t>Отклонение</t>
  </si>
  <si>
    <t>Причины отклонения</t>
  </si>
  <si>
    <t>Собственные средства</t>
  </si>
  <si>
    <t>Оценка повышения качества и надежности предоставляемых регулируемых услуг и эффективности деятельности</t>
  </si>
  <si>
    <t>Информация о сопоставлении фактических показателей исполнения инвестиционной программы (проекта) с показателями, утвержденными в инвестиционной программе (проекте) **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</si>
  <si>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(проекта).</t>
  </si>
  <si>
    <t>Отчет о прибылях и убытках*</t>
  </si>
  <si>
    <t>Итого ИП-2019г.:</t>
  </si>
  <si>
    <t>*</t>
  </si>
  <si>
    <t xml:space="preserve">В настоящий момент значительная доля существующего оборудования электрических сетей функционирует с момента построения энергосетей, износ является критическим, действующий тариф не обеспечивает своевременого обновления основных средств, в связи с чем растёт аварийность и износ. </t>
  </si>
  <si>
    <t xml:space="preserve">Переисполнение по мероприятию "Реконструкция и модернизация ПС-110/35/10/6 кВ №24 Глубоковский РЭС" в размере 32 038 тыс. тенге , за счет реализации проектно-сметной документации «Строительство ВЛ-110кВ от ПС 110/35/10кВ Маканчи до ПС 35/10кВ Коктал с реконструкцией ПС Коктал» согласно письму «ДКРЕМ ЗК и ПП МНЭ РК по ВКО» исх.№05-20/1686 от 14.06.2019г. </t>
  </si>
  <si>
    <t>Предоставление информации о соблюдении показателей качества и надежности регулируемых услуг и достижении показателей эффективности деятельности субъектов естественных монополий, предусмотренной п. 292 "Правил осуществления деятельности субъектами естественных монополий", утвержденный приказом от 13 августа 2019 года №73, не распространяется к субъектам естественных монополий с затратным методом тарифного регулирования.</t>
  </si>
  <si>
    <t xml:space="preserve">Снижение расхода сырья, материалов, топливо и энергии в натуральном выражении в зависимости от утвержденной инвестиционной программы (проекта) </t>
  </si>
  <si>
    <t>Приобретение основных средств **</t>
  </si>
  <si>
    <t>Приобретение основных средств на сумму 33 265 тыс. тенге - за счет экономии статей затрат по исполнению тарифной сметы за 2019 год  в результате проведения тендерных процедур и рационального использования денежных средств - в соответствии с пп.5 п.43 параграфа 2 главы 1, а также п.239 параграфа 3  главы 3 Правил формирования тарифов № 90 от 19.11.2019г.</t>
  </si>
  <si>
    <t>**</t>
  </si>
  <si>
    <t>Итого:</t>
  </si>
  <si>
    <t>*Переисполнение по мероприятию "Реконструкция и модернизация ПС-110/35/10/6 кВ №24 Глубоковский РЭС" в размере 32 038 тыс. тенге , за счет от реализации проектно-сметной документации «Строительство ВЛ-110кВ от ПС 110/35/10кВ Маканчи до ПС 35/10кВ Коктал с реконструкцией ПС Коктал» согласно письму «ДКРЕМ ЗК и ПП МНЭ РК по ВКО» исх.№05-20/1686 от 14.06.2019г.                                              ** Приобретение основных средств на сумму 33 265 тыс. тенге - за счет экономии статей затрат по исполнению тарифной сметы за 2019 год  в результате проведения тендерных процедур и рационального использования денежных средств - в соответствии с пп.5 п.43 параграфа 2 главы 1, а также п.239 параграфа 3  главы 3 Правил формирования тарифов № 90 от 19.11.2019г.</t>
  </si>
  <si>
    <t>Сумма инвестиционной программы, тыс.тенге</t>
  </si>
  <si>
    <t>Информация о фактических условиях и размерах финансирования инвестиционной программы, тысяч. тенге</t>
  </si>
  <si>
    <t>Информация о сопоставлении фактических показателей исполнения инвестиционной программы с показателями, утвержденными в инвестиционной программе**</t>
  </si>
  <si>
    <t>Снижение износа (физического) основных фондов (активов), %, по годам реализации в зависимости от утвержденной инвестиционной программы.</t>
  </si>
  <si>
    <t>Снижение потерь, %, по годам реализации в зависимости от утвержденной инвестиционной программы</t>
  </si>
  <si>
    <t xml:space="preserve">Снижение аварийности, по годам реализации в зависимости от утвержденной инвестиционной программы </t>
  </si>
  <si>
    <t xml:space="preserve">Разъяснение причин отклонения достигнутых фактических показателей от показателей в утвержденной инвестиционной программе </t>
  </si>
  <si>
    <t>Разработка ПСД по реконструкции и модернизации электрических сетей</t>
  </si>
  <si>
    <t>1.2.1</t>
  </si>
  <si>
    <t>1.4.1</t>
  </si>
  <si>
    <t>1.4.2</t>
  </si>
  <si>
    <t>2</t>
  </si>
  <si>
    <t>Модернизация и реконструкция ЛЭП</t>
  </si>
  <si>
    <t>СМР км</t>
  </si>
  <si>
    <t>СМР шт</t>
  </si>
  <si>
    <t>2.1</t>
  </si>
  <si>
    <t>тех.надзор</t>
  </si>
  <si>
    <t>авто.надзор</t>
  </si>
  <si>
    <t>Модернизация и реконструкция ПС</t>
  </si>
  <si>
    <t>4</t>
  </si>
  <si>
    <t xml:space="preserve">Снижение расхода сырья, материалов, топливо и энергии (шт,пог.м,л,кг) в натуральном выражении в зависимости от утвержденной инвестиционной программы </t>
  </si>
  <si>
    <t>Акционерное общество "Объединённая ЭнергоСервисная компания", передача электроэнергии</t>
  </si>
  <si>
    <t xml:space="preserve">Период предоставления услуги в рамках инвестиционной программы </t>
  </si>
  <si>
    <t>Обновление основного фонда</t>
  </si>
  <si>
    <t>Автотранспорт</t>
  </si>
  <si>
    <t>Возврат основного долга по инвестиционному займу</t>
  </si>
  <si>
    <t>1.3.1</t>
  </si>
  <si>
    <t>5.1</t>
  </si>
  <si>
    <t>5.2</t>
  </si>
  <si>
    <t>6</t>
  </si>
  <si>
    <t>1.4.3</t>
  </si>
  <si>
    <t>1.4.4</t>
  </si>
  <si>
    <t>2.1.1</t>
  </si>
  <si>
    <t>2.1.2</t>
  </si>
  <si>
    <t>2.1.3</t>
  </si>
  <si>
    <t>2.1.4</t>
  </si>
  <si>
    <t>3.1</t>
  </si>
  <si>
    <t>3.2</t>
  </si>
  <si>
    <t>5.3</t>
  </si>
  <si>
    <t>Передача электроэнергии 
Восточно-Казахстанская область, область Абай</t>
  </si>
  <si>
    <t>ПСД</t>
  </si>
  <si>
    <t>Экспертиза</t>
  </si>
  <si>
    <t>Модернизация и реконструкция ЛЭП проводом СИП</t>
  </si>
  <si>
    <t>Замена шкафов защит</t>
  </si>
  <si>
    <t>Замена МВ-6/10 кВ на вакуумный выключатель (ретрофиты)</t>
  </si>
  <si>
    <t>Монтаж систем автоматической пожарной сигнализации</t>
  </si>
  <si>
    <t>Легковой автотранспорт</t>
  </si>
  <si>
    <t>Спецтехника</t>
  </si>
  <si>
    <t>АВТОМОБИЛЬ БОРТОВОЙ 6Х6 С КРАНО-МАНИПУЛЯТОРНОЙ УСТАНОВКОЙ</t>
  </si>
  <si>
    <t>Приборы, инструменты и прочее оборудования</t>
  </si>
  <si>
    <t>ТРАНСФОРМАТОР ТМГ-160-10/0,4 У1</t>
  </si>
  <si>
    <t>ТРАНСФОРМАТОР ТМГ-250-10/0,4 У1</t>
  </si>
  <si>
    <t>ТРАНСФОРМАТОР ТМГ-250-6/0,4 У1</t>
  </si>
  <si>
    <t>АУДИОРЕГИСТРАТОР ЦИФРОВОЙ</t>
  </si>
  <si>
    <t>СЕРВЕР ПРИЛОЖЕНИЙ И СБОРА ДАННЫХ</t>
  </si>
  <si>
    <t>Компьютеры и оргтехника</t>
  </si>
  <si>
    <t>МНОГОФУНКЦИОНАЛЬНОЕ УСТРОЙСТВО А4 3в1</t>
  </si>
  <si>
    <t>1.1.2</t>
  </si>
  <si>
    <t>1.1.3</t>
  </si>
  <si>
    <t>1.1.4</t>
  </si>
  <si>
    <t>1.1.5</t>
  </si>
  <si>
    <t>2.2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</si>
  <si>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</si>
  <si>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</si>
  <si>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</si>
  <si>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</si>
  <si>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</si>
  <si>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</si>
  <si>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</si>
  <si>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</si>
  <si>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</si>
  <si>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</si>
  <si>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</si>
  <si>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</si>
  <si>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2.3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</si>
  <si>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</si>
  <si>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</si>
  <si>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</si>
  <si>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</si>
  <si>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</si>
  <si>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</si>
  <si>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</si>
  <si>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</si>
  <si>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</si>
  <si>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2.4</t>
  </si>
  <si>
    <t>2.4.1</t>
  </si>
  <si>
    <t>2.4.2</t>
  </si>
  <si>
    <t>3.3</t>
  </si>
  <si>
    <t>3.3.1</t>
  </si>
  <si>
    <t>3.3.2</t>
  </si>
  <si>
    <t>3.3.3</t>
  </si>
  <si>
    <t>3.3.4</t>
  </si>
  <si>
    <t>3.3.5</t>
  </si>
  <si>
    <t>3.3.6</t>
  </si>
  <si>
    <t>3.4</t>
  </si>
  <si>
    <t>3.4.1</t>
  </si>
  <si>
    <t>3.4.2</t>
  </si>
  <si>
    <t>3.4.3</t>
  </si>
  <si>
    <t>3.5</t>
  </si>
  <si>
    <t>3.5.1</t>
  </si>
  <si>
    <t>3.5.2</t>
  </si>
  <si>
    <t>3.5.3</t>
  </si>
  <si>
    <t>3.5.4</t>
  </si>
  <si>
    <t>3.6</t>
  </si>
  <si>
    <t>3.6.1</t>
  </si>
  <si>
    <t>3.6.2</t>
  </si>
  <si>
    <t>3.6.3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</si>
  <si>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</si>
  <si>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</si>
  <si>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</si>
  <si>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</si>
  <si>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</si>
  <si>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</si>
  <si>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</si>
  <si>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</si>
  <si>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</si>
  <si>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</si>
  <si>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3.7.10</t>
  </si>
  <si>
    <t>3.7.11</t>
  </si>
  <si>
    <t>3.8</t>
  </si>
  <si>
    <t>3.8.1</t>
  </si>
  <si>
    <t>3.8.2</t>
  </si>
  <si>
    <t>3.8.3</t>
  </si>
  <si>
    <t>3.8.4</t>
  </si>
  <si>
    <t>3.8.5</t>
  </si>
  <si>
    <t>4.1</t>
  </si>
  <si>
    <t>4.2</t>
  </si>
  <si>
    <t>4.3</t>
  </si>
  <si>
    <t>4.4</t>
  </si>
  <si>
    <t>5.1.1</t>
  </si>
  <si>
    <t>5.1.1.1</t>
  </si>
  <si>
    <t>5.1.1.2</t>
  </si>
  <si>
    <t>5.1.1.3</t>
  </si>
  <si>
    <t>5.1.2</t>
  </si>
  <si>
    <t>5.1.2.1</t>
  </si>
  <si>
    <t>5.1.2.2</t>
  </si>
  <si>
    <t>5.1.2.3</t>
  </si>
  <si>
    <t>5.1.2.4</t>
  </si>
  <si>
    <t>5.1.2.5</t>
  </si>
  <si>
    <t>5.1.2.6</t>
  </si>
  <si>
    <t>5.1.2.7</t>
  </si>
  <si>
    <t>5.1.2.8</t>
  </si>
  <si>
    <t>5.1.2.9</t>
  </si>
  <si>
    <t>5.1.2.10</t>
  </si>
  <si>
    <t>5.1.2.11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</si>
  <si>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</si>
  <si>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</si>
  <si>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</si>
  <si>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</si>
  <si>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</si>
  <si>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</si>
  <si>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</si>
  <si>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</si>
  <si>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</si>
  <si>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5.2.10</t>
  </si>
  <si>
    <t>5.2.11</t>
  </si>
  <si>
    <t>5.2.12</t>
  </si>
  <si>
    <t>5.2.13</t>
  </si>
  <si>
    <t>5.2.14</t>
  </si>
  <si>
    <t>5.2.15</t>
  </si>
  <si>
    <t>5.2.16</t>
  </si>
  <si>
    <t>5.2.17</t>
  </si>
  <si>
    <t>5.2.18</t>
  </si>
  <si>
    <t>5.2.19</t>
  </si>
  <si>
    <t>5.2.20</t>
  </si>
  <si>
    <t>5.2.21</t>
  </si>
  <si>
    <t>5.3.1</t>
  </si>
  <si>
    <t>5.3.2</t>
  </si>
  <si>
    <t>5.3.3</t>
  </si>
  <si>
    <t>Разработка ПСД на строительство/модернизацию и реконструкцию ВЛ-220/110/35 кВ</t>
  </si>
  <si>
    <t>Разработка ПСД «Строительство ВЛ 35кВ от ПС 110/35/10кВ  «Тауке» с выполнением врезки в существующую ВЛ 35кВ Л-91 и реконструкции ПС 110/35/10кВ  «Тауке».</t>
  </si>
  <si>
    <t>Разработка ПСД "Строительство ВЛ 110 кВ от ПС 110/35/10 кВ «Больше-Нарым» до опоры № 93, и участка ВЛ 110 кВ от существующей опоры № 288 до ПС 110/35/10кВ «Катон-Карагай», реконструкция ПС 110/35/10 кВ «Солдатово», ПС 110/10кВ «Нарын», ПС 110/35/10кВ «Больше-Нарым», ПС 110/35/10кВ «Катон-Карагай"</t>
  </si>
  <si>
    <t>Разработка ПСД "Строительство ВЛ 35 кВ от ПС 110/35/6 кВ № 10 до  ПС-35/6 кВ «Голубой-Залив». Реконструкция ПС 35/6 кВ «Голубой-Залив», ПС 35/6 кВ  «Новая-Бухтарма» и ПС 110/35/6 кВ № 10"</t>
  </si>
  <si>
    <t>Разработка ПСД «Строительство ВЛ 220 кВ от ПС 220/110/35/10/6 кВ «28» до ближайшей опоры ВЛ-220 кВ Л-250 с устройством врезки.  Реконструкция ПС 220/110/35/10/6 кВ «28» и ПС 110/35/10кВ «Тауке»</t>
  </si>
  <si>
    <t xml:space="preserve">Разработка ПСД "Строительство ВЛ 110кВ от ПС110/6кВ 27 до ПС 35/10кВ Самсоновка.
 Реконструкция ПС 110/6кв 27 и ПС 35/10 кВ Самсоновка" </t>
  </si>
  <si>
    <t>Разработка ПСД на модернизацию и реконструкцию ВЛ-10 кВ</t>
  </si>
  <si>
    <t>Разработка ПСД "Строительство закольцовки от ВЛ-10кВ Л-7 РП-300 до ТП-301 КШТ через КТПБ -335-2 и ТП-303</t>
  </si>
  <si>
    <t>Разработка ПСД на строительство здания</t>
  </si>
  <si>
    <t>Разработка ПСД "Строительство здания сетевого участка с. Маркаколь"</t>
  </si>
  <si>
    <t>Экспертиза ПСД "Модернизация и реконструкция ВЛ-35/10/6 кВ"</t>
  </si>
  <si>
    <t>Экспертиза ПСД «Строительство ВЛ 35кВ от ПС 110/35/10кВ  «Тауке» с выполнением врезки в существующую ВЛ 35кВ Л-91 и реконструкции ПС 110/35/10кВ  «Тауке».</t>
  </si>
  <si>
    <t>Экспертиза ПСД "Строительство ВЛ 35 кВ от ПС 110/35/6 кВ № 10 до  ПС-35/6 кВ «Голубой-Залив». Реконструкция ПС 35/6 кВ «Голубой-Залив», ПС 35/6 кВ  «Новая-Бухтарма» и ПС 110/35/6 кВ № 10"</t>
  </si>
  <si>
    <t>Экспертиза ПСД "Модернизация и реконструкция ВЛ-6 кВ Л-12 ПС-Белкино"</t>
  </si>
  <si>
    <t>Экспертиза ПСД "Строительство закольцовки от ВЛ-10кВ Л-7 РП-300 до ТП-301 КШТ через КТПБ-335-2 и ТП-303</t>
  </si>
  <si>
    <t>Модернизация и реконструкция ВЛ-220/110/35 кВ</t>
  </si>
  <si>
    <t>Модернизация и реконструкция ВЛ-110 248 С  ПСТ28-ПСТ АЯГУЗ</t>
  </si>
  <si>
    <t xml:space="preserve">Модернизация и реконструкция  ВЛ 220 кВ № 250 ПС Кокпекты - ПС Тауке </t>
  </si>
  <si>
    <t>Модернизация и реконструкция участка ВЛ-35КВ №37ПСТ18-ГЛИHКАРЬЕР</t>
  </si>
  <si>
    <t>Модернизация и реконструкция участка ВЛ 35 кВ №79 ПС Больше-Нарым-ПС Ново-Поляковка</t>
  </si>
  <si>
    <t>Модернизацию и реконструкцию ВЛ-6/10 кВ</t>
  </si>
  <si>
    <t xml:space="preserve">Модернизация и реконструкция ВЛ-10 кВ ОТ ПС  КАБАНБАЙ ф-8                                                                                                                                                                                                                              </t>
  </si>
  <si>
    <t xml:space="preserve">Модернизация и реконструкция  ВЛ-6кВ Л-41 ПС-ТИШИНСКИЙ РУДНИК </t>
  </si>
  <si>
    <t>Модернизация и реконструкция ВЛ-10 кВ Л-810 от ПС-38</t>
  </si>
  <si>
    <t>Модернизация и реконструкция ВЛ-6 кВ от ПС-1</t>
  </si>
  <si>
    <t>Услуги по техническому надзору "Модернизация и реконструкция ВЛ-6 кВ от ПС-1</t>
  </si>
  <si>
    <t>Услуги по авторскому надзору "Модернизация и реконструкция ВЛ-6 кВ от ПС-1</t>
  </si>
  <si>
    <t>"Модернизация и реконструкция ВЛ-10 кВ Л-6 ПС «Восход»"</t>
  </si>
  <si>
    <t>Услуги по техническому надзору "Модернизация и реконструкция ВЛ-10 кВ Л-6 ПС «Восход»"</t>
  </si>
  <si>
    <t>Услуги по авторскому надзору "Модернизация и реконструкция ВЛ-10 кВ Л-6 ПС «Восход»"</t>
  </si>
  <si>
    <t>"Модернизация и реконструкция ВЛ-6 кВ ф-8 ПС-11"</t>
  </si>
  <si>
    <t>Услуги по техническому надзору "Модернизация и реконструкция ВЛ-6 кВ ф-8 ПС-11"</t>
  </si>
  <si>
    <t>Услуги по авторскому надзору "Модернизация и реконструкция ВЛ-6 кВ ф-8 ПС-11"</t>
  </si>
  <si>
    <t>"Модернизация и реконструкция ВЛ-6 кВ ф-10 ПС-12 перевод на КЛ-6кВ между ТП-119 - ТП-111"</t>
  </si>
  <si>
    <t>Услуги по техническому надзору "Модернизация и реконструкция ВЛ-6 кВ ф-10 ПС-12 перевод на КЛ-6кВ между ТП-119 - ТП-111"</t>
  </si>
  <si>
    <t>Услуги по авторскому надзору "Модернизация и реконструкция ВЛ-6 кВ ф-10 ПС-12 перевод на КЛ-6кВ между ТП-119 - ТП-111"</t>
  </si>
  <si>
    <t>"Модернизация и реконструкция ВЛ-6 кВ ф-223 ПС-2"</t>
  </si>
  <si>
    <t>Услуги по техническому надзору "Модернизация и реконструкция ВЛ-6 кВ ф-223 ПС-2"</t>
  </si>
  <si>
    <t>Услуги по авторскому надзору "Модернизация и реконструкция ВЛ-6 кВ ф-223 ПС-2"</t>
  </si>
  <si>
    <t xml:space="preserve">"Модернизация и реконструкция ВЛ-6кВ ф-7 ПС-10" </t>
  </si>
  <si>
    <t>Услуги по техническому надзору "Модернизация и реконструкция ВЛ-6кВ ф-7 ПС-10"</t>
  </si>
  <si>
    <t>Услуги по авторскому надзору "Модернизация и реконструкция ВЛ-6кВ ф-7 ПС-10"</t>
  </si>
  <si>
    <t>Модернизация и реконструкция ВЛ-10кВ  Л-9 от ПС-ВОСХОД (от опоры №77 до ТП134)</t>
  </si>
  <si>
    <t>Модернизацию и реконструкцию КЛ-6/10-0,4 кВ</t>
  </si>
  <si>
    <t>Модернизация и реконструкция КЛ-0,4кВ от ТП-156 г.Семей</t>
  </si>
  <si>
    <t>Модернизация и реконструкция КЛ-0,4кВ от ТП-157 г.Семей</t>
  </si>
  <si>
    <t>Модернизация и реконструкция КЛ-6кВ ПС-10 ф-6 от ТП-173 до ТП-222, расположенной в г.Семей ВКО</t>
  </si>
  <si>
    <t>Модернизация и реконструкция КЛ-6 кВ  от ПС-2 ф-207 (от ТП184, 140,141 до ТП142)</t>
  </si>
  <si>
    <t>Модернизация и реконструкция КЛ-10кВ Л-4  ПС "ГОРОДСКАЯ"</t>
  </si>
  <si>
    <t>Модернизация и реконструкция КЛ-0,4 кВ ТП-37</t>
  </si>
  <si>
    <t>Модернизация и реконструкция КЛ-0,4кВ от ТП-210-6</t>
  </si>
  <si>
    <t>Модернизация и реконструкция КЛ-0,4кВ от ТП-181-1</t>
  </si>
  <si>
    <t xml:space="preserve"> Модернизация и реконструкция КЛ-6кВ Л-18 от ПС 11 до ЦРП</t>
  </si>
  <si>
    <t xml:space="preserve">Реконструкция ПС 220/110/35/10/6 кВ «28» с установкой резервной ячейки ОРУ-220 кВ </t>
  </si>
  <si>
    <t>Технический надзор "Реконструкция ПС 220/110/35/10/6 кВ «28» с установкой резервной ячейки ОРУ-220 кВ"</t>
  </si>
  <si>
    <t>Авторский надзор "Реконструкция ПС 220/110/35/10/6 кВ «28» с установкой резервной ячейки ОРУ-220 кВ"</t>
  </si>
  <si>
    <t xml:space="preserve">Замена оборудования ОРУ-220 кВ на ПС 220/110 г.АЯГОЗ </t>
  </si>
  <si>
    <t xml:space="preserve">Технический надзор "Замена оборудования ОРУ-220 кВ на ПС 220/110 г.АЯГОЗ" </t>
  </si>
  <si>
    <t xml:space="preserve">Замена ОД/КЗ-110 на элегазовый выключатель ПС 110/35/10 Қарағайлы </t>
  </si>
  <si>
    <t xml:space="preserve">Замена ОД/КЗ 110кВ на элегазовый выключатель ПС 110/35/10 с.АКТОГАЙ                                                         </t>
  </si>
  <si>
    <t xml:space="preserve">Замена ОД/КЗ 110кВ на элегазовый выключатель П/СТ 110/35 "ЖАРМА"            </t>
  </si>
  <si>
    <t xml:space="preserve">Замена ОД/КЗ 110кВ на элегазовый выключатель ПС-110/6 Суук-Булак                                 </t>
  </si>
  <si>
    <t xml:space="preserve">Замена ОД/КЗ 110кВ на элегазовый выключатель ПС-110/10 с.Глуховка         </t>
  </si>
  <si>
    <t xml:space="preserve">Замена ОД/КЗ 110кВ на элегазовый выключатель ПС 110/35/10 с.АЙГЫЗ </t>
  </si>
  <si>
    <t xml:space="preserve">Замена ОД/КЗ-110 на элегазовый выключатель ПС-110/35/10 c.Бель-Агач                                                              </t>
  </si>
  <si>
    <t xml:space="preserve">Замена ОД/КЗ-110 на элегазовый выключатель ПС 110/35/10 КАМЕНКА </t>
  </si>
  <si>
    <t xml:space="preserve">Замена ОД/КЗ-110кВ на элегазовый выключатель ПС 110/35/10  КУРЧУМ </t>
  </si>
  <si>
    <t>Замена/установка МВ-110 кВ на элегазовый выключатель</t>
  </si>
  <si>
    <t xml:space="preserve">Замена масляного выключателя 110 кВ на элегазовый выключатель ПС 220/110 г.АЯГОЗ </t>
  </si>
  <si>
    <t xml:space="preserve">Замена масляного выключателя 110 кВ на элегазовый выключатель ПС №11 110/6 </t>
  </si>
  <si>
    <t xml:space="preserve">Замена масляного выключателя 110 кВ на элегазовый выключатель  ПС 110/35/6 кВ №22  </t>
  </si>
  <si>
    <t xml:space="preserve">Замена масляного выключателя 110 кВ на элегазовый выключатель ПС 110/35/10 ТАВРИЯ                                                                    </t>
  </si>
  <si>
    <t xml:space="preserve">Замена масляного выключателя 110 кВ на элегазовый выключатель ПС 110/35/10  ПРИВОЛЬНОЕ </t>
  </si>
  <si>
    <t>Замена масляного выключателя 110 кВ на элегазовый выключатель ПС-110/35/10  КОКПЕКТЫ</t>
  </si>
  <si>
    <t>Установка элегазового выключателя ПС 110/35/10 Тауке</t>
  </si>
  <si>
    <t>Замена ОД/КЗ-110 кВ на элегазовый выключатель</t>
  </si>
  <si>
    <t>Замена МВ-35 кВ на элегазовый выключатель</t>
  </si>
  <si>
    <t>Замена масляного выключателя В-35кВ на элегазовый выключатель ПС ВОСХОД 35/10</t>
  </si>
  <si>
    <t>Замена масляного выключателя В-35кВ на элегазовый выключатель ПС 110/35/10 Қарағайлы</t>
  </si>
  <si>
    <t>Замена масляного выключателя на элегазовый выключатель ПС 110/35/10 с.АЙГЫЗ</t>
  </si>
  <si>
    <t xml:space="preserve">Замена масляного выключателя 35 кВ на элегазовый выключатель ПС 110/6 кВ СДИ       </t>
  </si>
  <si>
    <t xml:space="preserve">Замена шкафов защит 110 кВ ПС 110/35/10 ТАВРИЯ   </t>
  </si>
  <si>
    <t>Замена шкафов защит 110 кВ ПС 110/35/10  ПРИВОЛЬНОЕ</t>
  </si>
  <si>
    <t>Замена шкафов защит 110 кВ ПС 110/35/10 Тауке</t>
  </si>
  <si>
    <t>Замена МВ-6/10кВ на вакуумные выключатели ПС 110/10 с.ЧИНГУЖИ</t>
  </si>
  <si>
    <t>Замена МВ-6/10кВ на вакуумные выключатели ПС- 35/10 с.Озерки</t>
  </si>
  <si>
    <t>Замена МВ-6/10кВ на вакуумные выключатели ПС-35/10 с.Красный-Аул</t>
  </si>
  <si>
    <t xml:space="preserve">Замена МВ-6/10кВ на вакуумные выключатели ПС 35/10 Акжар </t>
  </si>
  <si>
    <t>Замена МВ-6/10кВ на вакуумные выключатели  ПС 110/6 №23</t>
  </si>
  <si>
    <t>Замена МВ-6/10кВ на вакуумные выключатели ПС-45 г. Риддер</t>
  </si>
  <si>
    <t>Замена МВ-6/10кВ на вакуумные выключатели ПС 35/10 РАХМАНОВСКИЕ КЛЮЧИ</t>
  </si>
  <si>
    <t xml:space="preserve">Замена МВ-6/10кВ на вакуумные выключатели ПС-35/10кВ АЮДА-1 </t>
  </si>
  <si>
    <t xml:space="preserve">Замена МВ-6/10кВ на вакуумные выключатели ПС 110/35/10 Теректы </t>
  </si>
  <si>
    <t>Замена МВ-6/10кВ на вакуумные выключатели ПС 110/35/10  ПРИВОЛЬНОЕ</t>
  </si>
  <si>
    <t>Замена МВ-6/10кВ на вакуумные выключатели ПС 35/10 ЧЕРНОВАЯ</t>
  </si>
  <si>
    <t>Замена МВ-6/10кВ на вакуумные выключатели ПС 35/10 Манрак</t>
  </si>
  <si>
    <t>Замена МВ-6/10кВ на вакуумные выключатели ПС 35/10 Жана-аул</t>
  </si>
  <si>
    <t xml:space="preserve">Модернизация и реконструкция ТП, КТП, РП 6/10кВ </t>
  </si>
  <si>
    <t>Замена КТПН-395 с.Бодене на КТПБ-395 с.Бодене</t>
  </si>
  <si>
    <t>Замена КТПН-203 на КТПБ-203</t>
  </si>
  <si>
    <t>Замена КТП-449 на КТПБ-449</t>
  </si>
  <si>
    <t>Замена КТПН-41 на КТПБ-41</t>
  </si>
  <si>
    <t>Замена КТПН-271 на КТПБ-271</t>
  </si>
  <si>
    <t>Замена КТПН-180 на КТПБ-180</t>
  </si>
  <si>
    <t>Замена ТП-6/11/61 с.УРДЖАР на КТПБ-6/11/61 с.УРДЖАР</t>
  </si>
  <si>
    <t xml:space="preserve">Замена КТПН-27 с.Меновное на КТПБ-27 с.Меновное </t>
  </si>
  <si>
    <t>Замена КТП-559 С.ТОПИХА на КТПБ-559 С.ТОПИХА</t>
  </si>
  <si>
    <t>Замена ТП-142-2 на КТПБ-142-2</t>
  </si>
  <si>
    <t xml:space="preserve">Замена ячеек 10кВ с ВНП-10 на ячейки с вакуумными выключателями ТП-301 КШТ </t>
  </si>
  <si>
    <t xml:space="preserve">Замена ячеек 10кВ с ВНП-10 на ячейки с вакуумными выключателями ТП-325 П.МЕТАЛЛУРГ                    </t>
  </si>
  <si>
    <t>Замена ТП-14-1 на КТПБ-14-1</t>
  </si>
  <si>
    <t>Замена КТП- 560 С.ТОПИХА на КТПБ-560 С.ТОПИХА</t>
  </si>
  <si>
    <t>Замена КТП-305  С.Н-УЛЬБИНКА на КТПБ-305 С.Н-УЛЬБИНКА</t>
  </si>
  <si>
    <t>Замена ТП-163-1 на КТПБ-163-1</t>
  </si>
  <si>
    <t xml:space="preserve">Замена КРУН-10 кВ </t>
  </si>
  <si>
    <t xml:space="preserve">Замена КРУН-10 кВ на ПС-110/35/10 с.МАКАНЧИ                                                           </t>
  </si>
  <si>
    <t xml:space="preserve">Замена КРУН-10 кВ на ПС-46 с.Пригородное                              </t>
  </si>
  <si>
    <t>Замена разъединителя 220 кВ</t>
  </si>
  <si>
    <t xml:space="preserve">Замена разъединителя 220кВ на ПС 220/110/35 КВ 51                                                  </t>
  </si>
  <si>
    <t>"Автоматическая система пожарной сигнализации и системы оповещения в зданиях  ЗРУ-10кВ, ОПУ ПС 110/10 кВ № 9С"</t>
  </si>
  <si>
    <t>"Автоматическая система пожарной сигнализации и системы оповещения в зданиях  ЗРУ-6 кВ, ОПУ ПС 110/6 кВ № 11С"</t>
  </si>
  <si>
    <t>"Автоматическая система пожарной сигнализации и системы оповещения в зданиях  ЗРУ-6 кВ, ОПУ ПС 110/6 кВ № 12С"</t>
  </si>
  <si>
    <t>"Автоматическая система пожарной сигнализации и системы оповещения в зданиях ЗРУ-6 кВ, ОПУ ПС 110/6 кВ № 14С"</t>
  </si>
  <si>
    <t>"Пункт централизованного наблюдения систем пожарной автоматики в зданиях  ЗРУ- (6)10кВ, ОПУ подстанций города Семей"</t>
  </si>
  <si>
    <t>"Автоматическая система пожарной сигнализации и системы оповещения в зданиях  ЗРУ-6кВ, ОПУ ПС 110/35/6 кВ №10"</t>
  </si>
  <si>
    <t>Замена ВЧ связи</t>
  </si>
  <si>
    <t xml:space="preserve">Замена высокочастотного канала связи по ЛЭП на ПС 110/35/10 КУРЧУМ                       </t>
  </si>
  <si>
    <t xml:space="preserve">Замена высокочастотного канала связи по ЛЭП на ПС 110/35/10 ТЕРЕКТЫ-БУЛАК </t>
  </si>
  <si>
    <t xml:space="preserve">Замена высокочастотного канала связи по ЛЭП на ПС 35/10  КОЙТАС </t>
  </si>
  <si>
    <t xml:space="preserve">Замена высокочастотного канала связи по ЛЭП на ПС 35/10  Маралды                                                 </t>
  </si>
  <si>
    <t>Реконструкция/Капитальный ремонт зданий</t>
  </si>
  <si>
    <t>Комплексные работы "Реконструкция здания СУ с.Дайыр"</t>
  </si>
  <si>
    <t>Технический надзор "Реконструкция здания СУ с.Дайыр"</t>
  </si>
  <si>
    <t>Авторский надзор "Реконструкция здания СУ с.Дайыр"</t>
  </si>
  <si>
    <t>Капитальный ремонт кровли здание администр.-курчатов 2-х эт.гл.корпус</t>
  </si>
  <si>
    <t>Капитальный ремонт кровли здание гаражного бокса</t>
  </si>
  <si>
    <t>Капитальный ремонт здание Пригородного РЭС ул.Ж-Семейская 30</t>
  </si>
  <si>
    <t>АВТОМОБИЛЬ 4Х4 АКПП  2.0 С ДОП ОБОРУДОВАНИЕМ</t>
  </si>
  <si>
    <t xml:space="preserve">АВТОМОБИЛЬ 4Х4 С ДОП. ОБОРУДОВАНИЕМ </t>
  </si>
  <si>
    <t>АВТОГИДРОПОДЪЕМНИК</t>
  </si>
  <si>
    <t xml:space="preserve">ЯМОБУР (БУРИЛЬНО-КРАНОВАЯ МАШИНА) </t>
  </si>
  <si>
    <t>ЛАБОРАТОРИЯ ПЕРЕДВИЖНАЯ ЭЛЕКТРОТЕХНИЧЕСКАЯ</t>
  </si>
  <si>
    <t>Экскаватор-погрузчик с доп. оборудованием</t>
  </si>
  <si>
    <t>БУЛЬДОЗЕР ГУСЕНИЧНЫЙ</t>
  </si>
  <si>
    <t>ЯМОБУР НА БАЗЕ МТЗ-82</t>
  </si>
  <si>
    <t>АВТОМОБИЛЬ ГРУЗОПАССАЖИРСКИЙ 4WD</t>
  </si>
  <si>
    <t>АВТОМОБИЛЬ ГРУЗОПАССАЖИРСКИЙ БОРТОВОЙ</t>
  </si>
  <si>
    <t>ПРИЦЕП-РОСПУСК</t>
  </si>
  <si>
    <t>АВТОГИДРОПОДЪЕМНИК АГП-22 6*6</t>
  </si>
  <si>
    <t>СНЕГОХОД С САНЯМИ</t>
  </si>
  <si>
    <t>АВТОПРИЦЕП ДЛЯ ПЕРЕВОЗКИ СНЕГОХОДА</t>
  </si>
  <si>
    <t>Автотрансформатор АТДЦТН-125000 220/110/10 кВ</t>
  </si>
  <si>
    <t>ТРАНСФОРМАТОР ТМГ-25-10/0,4 У1</t>
  </si>
  <si>
    <t>ТРАНСФОРМАТОР ТМГ-40-10/0,4 У1</t>
  </si>
  <si>
    <t>ТРАНСФОРМАТОР ТМГ-63-10/0,4 У1</t>
  </si>
  <si>
    <t>ТРАНСФОРМАТОР ТМГ-100-10/0,4 У1</t>
  </si>
  <si>
    <t>БЕНЗОПИЛА 40,2 куб.см., 2,0кВт в комплекте с шиной и цепью</t>
  </si>
  <si>
    <t>ГЕНЕРАТОР БЕНЗИНОВЫЙ 8 кВт 25 л 459 см3</t>
  </si>
  <si>
    <t>ВЕСЫ НАПОЛЬНЫЕ</t>
  </si>
  <si>
    <t>ПРЕСС ГИДРАВЛИЧЕСКИЙ С КОМПЛ. МАТРИЦ 60Т (ПГ-60) 60Т</t>
  </si>
  <si>
    <t>ГЕНЕРАТОР ДИЗЕЛЬНЫЙ В КОЖУХЕ 10 КВТ</t>
  </si>
  <si>
    <t>IP АТС</t>
  </si>
  <si>
    <t>IP СИСТЕМНЫЙ АППАРАТ</t>
  </si>
  <si>
    <t>USB ключ на 8000 каналов</t>
  </si>
  <si>
    <t>КОМПЛЕКТ ВИРТУАЛЬНОЙ ЛАБОРАТОРИИ ВЧ</t>
  </si>
  <si>
    <t>КЛЕЩИ ТОКОИЗМЕРИТЕЛЬНЫЕ 400А 400В</t>
  </si>
  <si>
    <t>КУРВИМЕТР ПОЛЕВОЙ КП-230 РДТ</t>
  </si>
  <si>
    <t>КОМПЬЮТЕР ОФИСНЫЙ В СБОРЕ</t>
  </si>
  <si>
    <t xml:space="preserve">КОНДИЦИОНЕР 35 КВ.М </t>
  </si>
  <si>
    <t>КОММУТАТОР СЕТЕВОЙ 24x10/100/1000Mbit Switch With WebView</t>
  </si>
  <si>
    <t>СЕРВЕР СИСТЕМЫ ХРАНЕНИЯ ДАННЫХ</t>
  </si>
  <si>
    <t xml:space="preserve">Программное обеспечение для доступа и права использования Microsoft Windows Server ресурсов </t>
  </si>
  <si>
    <t>МОНИТОР 22"</t>
  </si>
  <si>
    <t>ПСД, Экспертиза, СМР шт</t>
  </si>
  <si>
    <t xml:space="preserve">Отчет об исполнении инвестиционной программы за 2024 год </t>
  </si>
  <si>
    <t>3.3.7</t>
  </si>
  <si>
    <t>3.3.8</t>
  </si>
  <si>
    <t>3.3.9</t>
  </si>
  <si>
    <t>3.4.4</t>
  </si>
  <si>
    <t>3.4.5</t>
  </si>
  <si>
    <t>3.4.6</t>
  </si>
  <si>
    <t>3.4.7</t>
  </si>
  <si>
    <t>3.7.12</t>
  </si>
  <si>
    <t>3.7.13</t>
  </si>
  <si>
    <t>3.8.6</t>
  </si>
  <si>
    <t>3.8.7</t>
  </si>
  <si>
    <t>3.8.8</t>
  </si>
  <si>
    <t>3.8.9</t>
  </si>
  <si>
    <t>3.8.10</t>
  </si>
  <si>
    <t>3.8.11</t>
  </si>
  <si>
    <t>3.8.12</t>
  </si>
  <si>
    <t>3.8.13</t>
  </si>
  <si>
    <t>3.8.14</t>
  </si>
  <si>
    <t>3.8.15</t>
  </si>
  <si>
    <t>3.8.16</t>
  </si>
  <si>
    <t>3.9</t>
  </si>
  <si>
    <t>3.9.1</t>
  </si>
  <si>
    <t>3.9.2</t>
  </si>
  <si>
    <t>3.10</t>
  </si>
  <si>
    <t>3.10.1</t>
  </si>
  <si>
    <t>3.11</t>
  </si>
  <si>
    <t>3.11.1</t>
  </si>
  <si>
    <t>3.11.2</t>
  </si>
  <si>
    <t>3.11.3</t>
  </si>
  <si>
    <t>3.11.4</t>
  </si>
  <si>
    <t>3.11.5</t>
  </si>
  <si>
    <t>3.11.6</t>
  </si>
  <si>
    <t>3.12</t>
  </si>
  <si>
    <t>3.12.1</t>
  </si>
  <si>
    <t>3.12.2</t>
  </si>
  <si>
    <t>3.12.3</t>
  </si>
  <si>
    <t>3.12.4</t>
  </si>
  <si>
    <t>5.1.2.12</t>
  </si>
  <si>
    <t>5.1.2.13</t>
  </si>
  <si>
    <t>5.3.4</t>
  </si>
  <si>
    <t>5.3.5</t>
  </si>
  <si>
    <t>5.3.6</t>
  </si>
  <si>
    <t>5.3.7</t>
  </si>
  <si>
    <t>1</t>
  </si>
  <si>
    <t>Электр желілерін қалпына келтіру және жаңғырту бойынша ЖСҚ әзірлеу</t>
  </si>
  <si>
    <t>ӘЖ-220/110/35 кВ құрылысына/жаңғыртуға және қайта жаңартуға ЖСҚ әзірлеу</t>
  </si>
  <si>
    <t>ҚС 110/35/10кВ  «Тауке» қайта құру және қолданыстағы ӘЖ 35кВ Л-91 ойымды орындаумен ҚС 110/35/10кВ «Тауке» тарайтын ӘЖ 35кВ құрылысы» ЖСҚ әзірлеу</t>
  </si>
  <si>
    <t>ЖСҚ дн</t>
  </si>
  <si>
    <t>"ӘЖ110кВ құрылысы ҚС 110/6кВ 27-ден бастап ҚС 35/10кВ Самсоновка дейін» ЖСҚ әзірлеу
 «ҚС 110/6кв 27 және ҚС 35/10 кВ Самсоновка» қайта құру</t>
  </si>
  <si>
    <t>ӘЖ-10 кВ қайта құру мен жаңартуға ЖСҚ әзірлеу</t>
  </si>
  <si>
    <t xml:space="preserve"> «Айналма құрылысы ӘЖ-10кВ Л-7 РП-300-ден  ТҚС-301 КШТ дейін ЖТҚСБ -335-2 және ТҚС-303 арқылы» ЖСҚ әзірлеу</t>
  </si>
  <si>
    <t>Ғимарат құрылысының жобалық құжаттамасын әзірлеу</t>
  </si>
  <si>
    <t>«Марқакөл ауылындағы желілік учаскеге ғимарат салу» жобалық-сметалық құжаттамасын әзірлеу</t>
  </si>
  <si>
    <t>"Ж-35/10/6 кВ қайта құру мен жаңартуға" ЖСҚ сараптамасы</t>
  </si>
  <si>
    <t>ЖСҚ сараптама «ПС 110/35/10кВ тарайтын ӘЖ 35кВ құрылысы ҚС 110/35/10кВ «Тауке» қайта құру және қолданыстағы ӘЖ- 35кВ Ж-91 ойып орнатумен</t>
  </si>
  <si>
    <t>Сараптама</t>
  </si>
  <si>
    <t>ЖСҚ сараптама "ӘЖ-35 кВ құрылысы ҚС 110/35/6 кВ № 10-ден бастап ҚС-35/6 кВ «Голубой-Залив дейін». ҚС 35/6 кВ «Голубой-Залив», ҚС35/6 кВ  «Новая-Бухтарма» және ҚС 110/35/6 кВ № 10" қайта құру</t>
  </si>
  <si>
    <t>"ВЛ-6 кВ Л-12 ПС-Белкино қайта құру мен жаңартуға" ЖСҚ сараптама</t>
  </si>
  <si>
    <t>«ЖТҚСБ-335-2 және ТҚС-303 арқылы өтетін ӘЖ-10кВ Ж-7 ТП-300-ден бастап ТҚС-301 КШТ дейін айналма құрылысы» ЖСҚ сараптама</t>
  </si>
  <si>
    <t>ЭБЖ қайта құру мен жаңарту</t>
  </si>
  <si>
    <t>ӘЖ-220/110/35 кВ қайта құру мен жаңарту</t>
  </si>
  <si>
    <t>ӘЖ-110 248 С ҚСТ28-ҚСТ АЯГУЗ жаңарту және қайта құру</t>
  </si>
  <si>
    <t>ҚЖЖ шқ</t>
  </si>
  <si>
    <t>ӘЖ-220 кВ № 250 ҚС Кокпекты - ПС Тауке жаңарту және қайта құру</t>
  </si>
  <si>
    <t>ӘЖ-35КВ №37ҚСТ18-ГЛИHКАРЬЕР учаскесін жаңарту және қайта құру</t>
  </si>
  <si>
    <t>ӘЖ 35 кВ №79 ҚС Больше-Нарым-ҚС Ново-Поляковка учаскесін жаңарту және қайта құру</t>
  </si>
  <si>
    <t>ӘЖ-6/10 кВ жаңарту және қайта құру</t>
  </si>
  <si>
    <t xml:space="preserve">ӘЖ-10 кВ ҚС  КАБАНБАЙ ф-8  жаңарту және қайта құру                                                                                                                                                                                                                            </t>
  </si>
  <si>
    <t>ӘЖ-6кВ Л-41 ҚС-ТИШИНСКИЙ РУДНИК жаңарту және қайта құру</t>
  </si>
  <si>
    <t>Техникалық қадағалау "Жаңарту және қайта құру ӘЖ-6кВ Л-41 ҚС-ТИШИНСКИЙ РУДНИК"</t>
  </si>
  <si>
    <t>тех. қадағалау</t>
  </si>
  <si>
    <t>Авторлық қадағалау  "Жаңарту және қайта құру ӘЖ-6кВ Л-41 ҚС-ТИШИНСКИЙ РУДНИК"</t>
  </si>
  <si>
    <t>авто. қадағалау</t>
  </si>
  <si>
    <t>ӘЖ-10 кВ Л-810 ҚС-38-ден  жаңарту және қайта құру</t>
  </si>
  <si>
    <t>Техникалық қадағалау жөніндегі қызметтер "ӘЖ-10 кВ Л-810 от ҚС-38-ден" жаңарту және қайта құру</t>
  </si>
  <si>
    <t>Авторлық қадағалау "ӘЖ-10 кВ Л-810 ҚС-38-ден жаңарту және қайта құру"</t>
  </si>
  <si>
    <t>ӘЖ-6 кВ ҚС-1-ден жаңарту және қайта құру</t>
  </si>
  <si>
    <t>Техникалық қадағалау жөніндегі қызметтер "ӘЖ-6 кВ ҚС-1-ден жаңарту және қайта құру"</t>
  </si>
  <si>
    <t>Авторлық қадағалау жөніндегі қызметтер "ӘЖ-6 кВ ҚС-1-ден жаңарту және қайта құру"</t>
  </si>
  <si>
    <t xml:space="preserve"> ӘЖ-10 кВ Л-6 ҚС «Восход»-ден жаңарту және қайта құру</t>
  </si>
  <si>
    <t>Техникалық қадағалау жөніндегі қызметтер  ӘЖ-10 кВ Л-6 ҚС «Восход»-ден жаңарту және қайта құру"</t>
  </si>
  <si>
    <t>Авторлық қадағалау қызметтер  ӘЖ-10 кВ Л-6 ҚС «Восход»-ден жаңарту және қайта құру</t>
  </si>
  <si>
    <t>ӘЖ-10 кВ ф-8 ҚС 11»-ден жаңарту және қайта құру "</t>
  </si>
  <si>
    <t>Техникалық қадағалау жөніндегі қызметтер ӘЖ-10 кВ ф-8 ҚС 11»-ден жаңарту және қайта құру "</t>
  </si>
  <si>
    <t>Авторлық қадағалау бойынша қызметтер ӘЖ-10 кВ ф-8 ҚС 11»-ден жаңарту және қайта құру "</t>
  </si>
  <si>
    <t xml:space="preserve"> ӘЖ-6 кВ ф-10 ҚС-12  ТП-119 - ТП-111 арасындағы КЛ-6кВ -ға ауыстыру  жаңарту және қайта құру</t>
  </si>
  <si>
    <t>Техникалық қадағалау жөніндегі қызметтер ӘЖ-6 кВ ф-10 ҚС-12  ТП-119 - ТП-111 арасындағы КЛ-6кВ -ға ауыстыру  жаңарту және қайта құру</t>
  </si>
  <si>
    <t>Авторлық қадағалау бойынша қызметтер ӘЖ-6 кВ ф-10 ҚС-12  ТП-119 - ТП-111 арасындағы КЛ-6кВ -ға ауыстыру  жаңарту және қайта құру</t>
  </si>
  <si>
    <t>"ӘЖ-6 кВ ф-223 ҚС-2 жаңарту және қайта құру"</t>
  </si>
  <si>
    <t>Техникалық қадағалау жөніндегі қызметтер "ӘЖ-6 кВ ф-223 ҚС-2 жаңарту және қайта құру"</t>
  </si>
  <si>
    <t>Авторлық қадағалау бойынша қызметтер "ӘЖ-6 кВ ф-223 ҚС-2 жаңарту және қайта құру"</t>
  </si>
  <si>
    <t xml:space="preserve">"ӘЖ-6кВ ф-7 ҚС-10 жаңарту және қайта құру" </t>
  </si>
  <si>
    <t>Техникалық қадағалау жөніндегі қызметтер "ӘЖ-6кВ ф-7 ҚС-10 жаңарту және қайта құру"</t>
  </si>
  <si>
    <t>Авторлық қадағалау бойынша қызметтер "ӘЖ-6кВ ф-7 ҚС-10 жаңарту және қайта құру"</t>
  </si>
  <si>
    <t>ӘЖ-10кВ Л-15 ҚС 35/10 "Винное" жаңарту және қайта құру"</t>
  </si>
  <si>
    <t xml:space="preserve">ӘЖ-6 кВ Л-610  ҚС 35/6 №36 Алтай" жаңарту және қайта құру </t>
  </si>
  <si>
    <t xml:space="preserve"> ӘЖ-10кВ  Л-9  ҚС-ВОСХОД (№77 тірегінен бастап ТП134 дейін) жаңарту және қайта құру</t>
  </si>
  <si>
    <t>Жаңарту және қайта құру КЖ-6/10-0,4 кВ</t>
  </si>
  <si>
    <t>Жаңарту және қайта құру КЖ-0,4кВ ТҚС-156  Семей қ.</t>
  </si>
  <si>
    <t>Техникалық қадағалау "Жаңарту және қайта құру КЖ-0,4кВ  ТҚС-156-дан  Семей қ."</t>
  </si>
  <si>
    <t>Авторлық қадағалау "Жаңарту және қайта құру КЖ-0,4кВ ТҚС-156-дан  Семей қ."</t>
  </si>
  <si>
    <t>Жаңарту және қайта құру КЖ-0,4кВ  ТҚС-157-ден Семей қ.</t>
  </si>
  <si>
    <t>Техникалық қадағалау  "Жаңарту және қайта құру КЖ-0,4кВ ТҚС-157-ден  Семей қ."</t>
  </si>
  <si>
    <t>Авторлық қадағалау "Жаңарту және қайта құру КЖ-0,4кВ ТҚС-157-ден Семей қ."</t>
  </si>
  <si>
    <t xml:space="preserve">Жаңарту және қайта құру КЖ-6кВ ҚС-10 ф-6 ТҚС-173-тен ТҚС-222-ге дейін, Семей қ. ШҚО орналасқан </t>
  </si>
  <si>
    <t>Техникалық қадағалау  "Жаңарту және қайта құру КЖ-6кВ ҚС-10 ф-6 ТҚС-173-тен ТҚС-222-ге дейін, Семей қ. ШҚО орналасқан"</t>
  </si>
  <si>
    <t>Авторлық қадағалау "Жаңарту және қайта құру КЖ-6кВ ҚС-10 ф-6 ТҚС-173-тен ТҚС-222-ге дейін, Семей қ. ШҚО орналасқан"</t>
  </si>
  <si>
    <t>Жаңарту және қайта құру КЖ-6 кВ  ҚС-2 ф-207 (ТҚС184, 140,141-ден ТҚС142-ге дейін)</t>
  </si>
  <si>
    <t>Техникалық қадағалау  "Жаңарту және қайта құру КЖ-6 кВ  ҚС-2 ф-207 (ТҚС184, 140,141-ден ТҚС142-ге дейін)"</t>
  </si>
  <si>
    <t>Авторлық қадағалау "Жаңарту және қайта құру КЖ-6 кВ  ҚС-2 ф-207 (ТҚС184, 140,141-ден ТҚС142-ге дейін)"</t>
  </si>
  <si>
    <t>Жаңарту және қайта құру КЖ-10кВ Л-4  ҚС "ГОРОДСКАЯ"</t>
  </si>
  <si>
    <t>Авторлық қадағалау "Жаңарту және қайта құру КЖ-10кВ Л-4  ҚС "ГОРОДСКАЯ"</t>
  </si>
  <si>
    <t>Жаңарту және қайта құру КЖ-0,4 кВ ТҚС-37</t>
  </si>
  <si>
    <t>Техникалық қадағалау  "Жаңарту және қайта құру КЖ-0,4 кВ ТҚС-37"</t>
  </si>
  <si>
    <t>Авторлық қадағалау "Жаңарту және қайта құру КЖ-0,4 кВ ТҚС-37"</t>
  </si>
  <si>
    <t>Жаңарту және қайта құру КЖ-0,4кВ  ТҚС-210-6</t>
  </si>
  <si>
    <t>Техникалық қадағалау  "Жаңарту және қайта құру КЖ-0,4кВ ТҚС-210-6-дан"</t>
  </si>
  <si>
    <t>Авторлық қадағалау "Жаңарту және қайта құру КЖ-0,4кВ от ТҚС-210-6"</t>
  </si>
  <si>
    <t>Жаңарту және қайта құру КЖ-0,4кВ ТҚС-181-1-ден</t>
  </si>
  <si>
    <t>Техникалық қадағалау  "Жаңарту және қайта құру КЖ-0,4кВ  ТҚС-181-1-ден"</t>
  </si>
  <si>
    <t>Авторлық қадағалау "Жаңарту және қайта құру КЖ-0,4кВ ТҚС-181-1-ден"</t>
  </si>
  <si>
    <t>Жаңарту және қайта құру КЖ-6кВ Л-18 ҚС11-ден ЦРП-ға дейін</t>
  </si>
  <si>
    <t>Техникалық қадағалау  "Жаңарту және қайта құру КЖ-6кВ Л-18 ҚС11-ден ОТП-ға дейін"</t>
  </si>
  <si>
    <t>Авторлық қадағалау "Жаңарту және қайта құру КЖ-6кВ Л-18  ҚС11-ден  ОТП-ға дейін"</t>
  </si>
  <si>
    <t>ӨТС желісімен ЭБЖ жаңғырту және қайта жаңарту</t>
  </si>
  <si>
    <t>"Жаңарту және қайта құру ӘЖ-0,4кВ ЖҚС-8-Б УКА"</t>
  </si>
  <si>
    <t>"Жаңарту және қайта құру ӘЖ-0,4 кВ  ТҚС-134"</t>
  </si>
  <si>
    <t>ЭБЖ қайта құру және жаңарту</t>
  </si>
  <si>
    <t>Қайта құру ҚС 220/110/35/10/6 кВ «28»  ЖТҚ-220 кВ резервтік ұяшықты орнату арқылы</t>
  </si>
  <si>
    <t>ҚЖЖ км</t>
  </si>
  <si>
    <t>Техникалық қадағалау "Қайта құру ҚС 220/110/35/10/6 кВ «28» ЖТҚ-220 кВ" резервтік ұяшықты орнату арқылы</t>
  </si>
  <si>
    <t>Авторлық қадағалау  "Қайта құру ҚС 220/110/35/10/6 кВ «28»  ЖТҚ-220 кВ" резервтік ұяшықты орнату арқылы</t>
  </si>
  <si>
    <t xml:space="preserve">Жабдықты ауыстыру ЖТҚ-220 кВ  ҚС 220/110 АЯГОЗ қ. </t>
  </si>
  <si>
    <t xml:space="preserve">Техникалық қадағалау "Жабдықты ауыстыру ЖТҚ-220 кВ ҚС 220/110 АЯГОЗ қ." </t>
  </si>
  <si>
    <t>Б/ҚТ-110 кВ-ты элегаздық ажыратқышқа ауыстыру</t>
  </si>
  <si>
    <t xml:space="preserve">ҚС 110/35/10 Қарағайлы Б/ҚТ-110 элегаздық ажыратқышына ауыстыру  </t>
  </si>
  <si>
    <t>ҚЖЖ дн</t>
  </si>
  <si>
    <t xml:space="preserve">Б/ҚТ 110кВ ауыстыру ҚС 110/35/10 АКТОГАЙ а. элегаздық ажыратқышына                                               </t>
  </si>
  <si>
    <t xml:space="preserve">Б/ҚТ 110кВ ауыстыру П/СТ 110/35 "ЖАРМА" элегаздық ажыратқышына           </t>
  </si>
  <si>
    <t xml:space="preserve">Б/ҚТ 110кВ ауыстыру ҚС-110/6 Суук-Булак элегаздық ажыратқышына                                   </t>
  </si>
  <si>
    <t xml:space="preserve">Б/ҚТ 110кВ  ауыстыру ҚС-110/10 Глуховка а. элегаздық ажыратқышына           </t>
  </si>
  <si>
    <t xml:space="preserve">Б/ҚТ 110кВ ауыстыру ҚС110/35/10 АЙГЫЗ а. элегаздық ажыратқышына </t>
  </si>
  <si>
    <t xml:space="preserve">Б/ҚТ-110 ауыстыру ҚС-110/35/10 Бель-Агач а. элегаздық ажыратқышына                                                           </t>
  </si>
  <si>
    <t xml:space="preserve"> Б/ҚТ-110 ауыстыру ҚС 110/35/10 КАМЕНКА элегаздық ажыратқышына  </t>
  </si>
  <si>
    <t xml:space="preserve">Б/ҚТ-110кВ ауыстыру ҚС110/35/10  КУРЧУМ элегаздық ажыратқышына </t>
  </si>
  <si>
    <t xml:space="preserve">МА-110 кВ элегазды ажыратқышына ауыстыру/орнату </t>
  </si>
  <si>
    <t>110 кВ май ажыратқышын АЯГӨЗ  қ. ҚС 220/110 АЯГӨЗ  қ элегазды ажыратқышына ауыстыру</t>
  </si>
  <si>
    <t>110 кВ май ажыратқышын ҚС № 11 110/6 элегаздық ажыратқышына ауыстыру</t>
  </si>
  <si>
    <t xml:space="preserve">110 кВ май ажыратқышын ҚС110/35/6 №22 кВэлегаздық ажыратқышына ауыстыру  </t>
  </si>
  <si>
    <t xml:space="preserve">110 кВ май ажыратқышын ҚС 110/35/10 ТАВРИЯ элегаздық ажыратқышына ауыстыру                                                                   </t>
  </si>
  <si>
    <t>110 кВ май ажыратқышын ҚС 110/35/10 ПРИВОЛЬНОЕ элегаздық ажыратқышына ауыстыру</t>
  </si>
  <si>
    <t>110 кВ май ажыратқышын ҚС 110/35/10 КОКПЕКТЫ  элегаздық ажыратқышына ауыстыру</t>
  </si>
  <si>
    <t>ҚС Тауке 110/35/10 Тауке элегазды ажыратқышын орнату</t>
  </si>
  <si>
    <t xml:space="preserve"> МА-35 кВ элегаздық ажыратқышқа ауыстыру</t>
  </si>
  <si>
    <t>А-35кВ май ажыратқышын ҚС ВОСХОД 35/10 элегазды ажыратқышына ауыстыру</t>
  </si>
  <si>
    <t>А-35кВ май ажыратқышын ҚС 110/35/10 Қарағайлы элегазды ажыратқышына ауыстыру</t>
  </si>
  <si>
    <t>ҚС 110/35/10 АЙГЫЗ а. майлы ажыратқышты элегаздық ажыратқышқа ауыстыру</t>
  </si>
  <si>
    <t xml:space="preserve">35 кВ майлы ажыратқышты ҚС 110/6 кВ СДИ элегаздық ажыратқышқа ауыстыру     </t>
  </si>
  <si>
    <t>Қорғау шкафтарын ауыстыру</t>
  </si>
  <si>
    <t xml:space="preserve">Қорғау шкафтарын ауыстыру 110 кВ ҚС 110/35/10 ТАВРИЯ   </t>
  </si>
  <si>
    <t>Қорғау шкафтарын ауыстыру 110 кВ ҚС 110/35/10  ПРИВОЛЬНОЕ</t>
  </si>
  <si>
    <t>Қорғау шкафтарын ауыстыру 110 кВ ҚС 110/35/10 Тауке</t>
  </si>
  <si>
    <t>А-10 кВ ауыстыру 10 кВ вакуумды ажыратқышқа ауыстыру 10 кВ (ретрофиттер)</t>
  </si>
  <si>
    <t>МА-6/10кВ вакуумдық ажыратқыштарына ауыстыру ҚС 110/10 ЧИНГУЖИ а.</t>
  </si>
  <si>
    <t xml:space="preserve">МА-6/10кВ ауыстыру ҚС- 35/10 Озерки а. вакуумдық ажыратқыштарына </t>
  </si>
  <si>
    <t xml:space="preserve">МА-6/10кВ ауыстыру ҚС-35/10 Красный-Аул а. вакуумдық ажыратқыштарына </t>
  </si>
  <si>
    <t xml:space="preserve">МА-6/10кВ ауыстыру ҚС 35/10 Акжар вакуумдық ажыратқыштарына </t>
  </si>
  <si>
    <t xml:space="preserve">МА-6/10кВ ауыстыру ҚС 110/6 №23вакуумдық ажыратқыштарына </t>
  </si>
  <si>
    <t xml:space="preserve">МА-6/10кВ  ауыстыру ҚС-45 Риддер қ. вакуумдық ажыратқыштарына </t>
  </si>
  <si>
    <t xml:space="preserve">МА-6/10кВ ауыстыру ҚС 35/10 РАХМАНОВСКИЕ КЛЮЧИ вакуумдық ажыратқыштарына </t>
  </si>
  <si>
    <t xml:space="preserve">МА-6/10кВ ауыстыру ҚС-35/10кВ АЮДА-1вакуумдық ажыратқыштарына  </t>
  </si>
  <si>
    <t xml:space="preserve">МА-6/10кВауыстыру ҚС 110/35/10 Теректы вакуумдық ажыратқыштарына </t>
  </si>
  <si>
    <t xml:space="preserve">МА-6/10кВ ауыстыру ҚС 110/35/10  ПРИВОЛЬНОЕвакуумдық ажыратқыштарына </t>
  </si>
  <si>
    <t>МА-6/10кВ ауыстыру ҚС 35/10 ЧЕРНОВАЯ вакуумдық ажыратқыштарына</t>
  </si>
  <si>
    <t>МА-6/10кВ ауыстыру ҚС 35/10 Манрак вакуумдық ажыратқыштарына</t>
  </si>
  <si>
    <t>МА-6/10кВ ауыстыру ҚС 35/10 Жана-аул вакуумдық ажыратқыштарына</t>
  </si>
  <si>
    <t>ТҚС,ЖТҚС, ТП 6/10кВ жаңарту және қайта құру</t>
  </si>
  <si>
    <t>ЖТҚСС-395 ауыстыру Бодене а. ЖТҚСБ-395 Бодене а.</t>
  </si>
  <si>
    <t>ЖТҚСС-203-ті ЖТҚСБ-203 ауыстыру</t>
  </si>
  <si>
    <t>ЖТҚС-449-ды ЖТҚСБ-449 ауыстыру</t>
  </si>
  <si>
    <t>ЖТҚСС-41-ді  ЖТҚСБ-41ауыстыру</t>
  </si>
  <si>
    <t>ЖТҚСС-271-ді ЖТҚСБ-271 ауыстыру</t>
  </si>
  <si>
    <t>ЖТҚСС-180-ді ЖТҚСБ-180 ауыстыру</t>
  </si>
  <si>
    <t>ТҚС-6/11/61 УРДЖАР а. ЖТҚСБ-6/11/61 УРДЖАР а. ауыстыру</t>
  </si>
  <si>
    <t>ЖТҚСС-27 Меновное а. ЖТҚСБ-27 Меновное а. ауыстыру</t>
  </si>
  <si>
    <t>ЖТҚС-559 ТОПИХА а. ЖТҚСБ-559 ТОПИХА а. ауыстыру</t>
  </si>
  <si>
    <t>ТҚС-142-2  ЖТҚСБ-142-2 ауыстыру</t>
  </si>
  <si>
    <t>10кВ ВНП-10 ұяшықты ауыстыру ТҚС-301 КШТ вакуумдық ажыратқыштарына</t>
  </si>
  <si>
    <t xml:space="preserve">10кВ ВНП-10 ұяшықты ауыстыру ТҚС-325 МЕТАЛЛУРГ к. вакуумдық ажыратқыштары бар ұяшыққа                   </t>
  </si>
  <si>
    <t>ТҚС-14-1 ЖТҚСБ-14-1 ауыстыру</t>
  </si>
  <si>
    <t>ЖТҚС-560 ТОПИХА а. ЖТҚСБ-560 ТОПИХА а. ауыстыру</t>
  </si>
  <si>
    <t>ЖТҚС-305  Н-УЛЬБИНКА а.  ЖТҚСБ-305 Н-УЛЬБИНКА а. ауыстыру</t>
  </si>
  <si>
    <t>ТҚС-163-1  ЖТҚСБ-163-1 ауыстыру</t>
  </si>
  <si>
    <t>КРУН-10 кВ ауыстыру</t>
  </si>
  <si>
    <t xml:space="preserve">КРУН-10 кВ ПС-110/35/10 МАКАНЧИ а. ауыстыру                                                          </t>
  </si>
  <si>
    <t xml:space="preserve">КРУН-10 кВ  ПС-46 Пригородное а.  ауыстыру                               </t>
  </si>
  <si>
    <t>220 кВ ажыратқышты ауыстыру</t>
  </si>
  <si>
    <t xml:space="preserve">220кВ  ҚС 220/110/35 КВ 51 ажыратқышты ауыстыру                                                  </t>
  </si>
  <si>
    <t>Автоматты өрт дабылы жүйелерін монтаждау</t>
  </si>
  <si>
    <t>"ЖТҚ-10кВ, ЖҚСБО ҚС 110/10 кВ № 9С автоматты өрт дабылы жүйесі және ғимараттардағы ескерту жүйелері"</t>
  </si>
  <si>
    <t>" ЖТҚ-6 кВ, ЖҚСБО ҚС 110/6 кВ № 11С автоматты өрт дабылы жүйесі және ғимараттардағы ескерту жүйелері"</t>
  </si>
  <si>
    <t>"ЖТҚ-6 кВ, ЖҚСБО ҚС 110/6 кВ № 12С автоматты өрт дабылы жүйесі және ғимараттардағы ескерту жүйелері"</t>
  </si>
  <si>
    <t>"ЖТҚ-6 кВ, ЖҚСБО ҚС 110/6 кВ № 14С өрт дабылы жүйесі және ғимараттардағы ескерту жүйелері"</t>
  </si>
  <si>
    <t>"Ғимараттардағы өрт автоматикасы жүйелерін орталықтандырылған бақылау пункті ЖТҚ- (6)10кВ, ЖҚСБО Семей қ. қосалқы станциялары"</t>
  </si>
  <si>
    <t>"ЖТҚ-6кВ, ЖҚСБО ҚС 110/35/6 кВ №10 автоматты өрт дабылы жүйесі және ғимараттардағы ескерту жүйелері"</t>
  </si>
  <si>
    <t>ЖЖ байланысын ауыстыру</t>
  </si>
  <si>
    <t xml:space="preserve">ҚС110/35/10 КУРЧУМ  ЭБЖ бойынша жоғары жиілікті байланыс арнасын ауыстыру                     </t>
  </si>
  <si>
    <t>ҚС110/35/10 ТЕРЕКТЫ-БУЛАК бойынша жоғары жиілікті байланыс арнасын ауыстыру</t>
  </si>
  <si>
    <t>ҚС 35/10  КОЙТАС ЭБЖ бойынша жоғары жиілікті байланыс арнасын ауыстыру</t>
  </si>
  <si>
    <t xml:space="preserve">ҚС 35/10  Маралды  ЭБЖ бойынша жоғары жиілікті байланыс арнасын ауыстыру                                                 </t>
  </si>
  <si>
    <t>Қайта құру/Ғимараттарды күрделі жөндеу</t>
  </si>
  <si>
    <t>"Дайыр а. ЖУ ғимаратын қайта құру" кешенді жұмыстар</t>
  </si>
  <si>
    <t>"Дайыр а. ЖУ ғимаратын қайта құру" техникалық бақылау</t>
  </si>
  <si>
    <t>"Дайыр а. ЖУ ғимаратын қайта құру" авторлық бақылау</t>
  </si>
  <si>
    <t>Шатырды күрделі жөндеу ғимарат әкімшілік- курчатов 2 қабатты бас корпус</t>
  </si>
  <si>
    <t xml:space="preserve">Гараж боксы ғимараты шатырын күрделі жөндеу </t>
  </si>
  <si>
    <t>Ж-Семей көшесі, 30 Қала маңы АЭЖ ғимаратын күрделі жөндеу</t>
  </si>
  <si>
    <t>5</t>
  </si>
  <si>
    <t>Негізгі қорды жаңарту</t>
  </si>
  <si>
    <t>Жеңіл автотранспорт</t>
  </si>
  <si>
    <t>АВТОМОБИЛЬ 4Х4 АКПП  2.0 ҚОСЫМША ЖАБДЫҚПЕН</t>
  </si>
  <si>
    <t>дн</t>
  </si>
  <si>
    <t>АВТОМОБИЛЬ 4Х4 ҚОСЫМША ЖАБДЫҚПЕН</t>
  </si>
  <si>
    <t>Арнайы техника</t>
  </si>
  <si>
    <t>Автогидрокөтергіш</t>
  </si>
  <si>
    <t xml:space="preserve">ЯМОБУР (БҰРҒЫЛАУ-КРАН МАШИНАСЫ) </t>
  </si>
  <si>
    <t>ЖЫЛЖЫМАЛЫ ЭЛЕКТРОТЕХНИКАЛЫҚ ЗЕРТХАНА</t>
  </si>
  <si>
    <t>Қосымша жабдығы бар экскаватор-тиегіш</t>
  </si>
  <si>
    <t>ШЫНЖЫР ТАБАНДЫ БУЛЬДОЗЕР</t>
  </si>
  <si>
    <t xml:space="preserve"> МТЗ-82 негізіндегі ЯМОБУР </t>
  </si>
  <si>
    <t>АВТОМОБИЛЬ ЖҮК ЖОЛАУШЫЛАР 4WD</t>
  </si>
  <si>
    <t>АВТОМОБИЛЬЖҮК ЖОЛАУШЫЛАР  БОРТТЫ</t>
  </si>
  <si>
    <t>АВТОМОБИЛЬ БОРТТЫ  6Х6 КРАН-МАНИПУЛЯЦИЯЛЫҚ ҚОНДЫРҒЫМЕН</t>
  </si>
  <si>
    <t>Тіркеме-Ұзартылма</t>
  </si>
  <si>
    <t>АВТОГИДРОКӨТЕРГІШ АГП-22 6*6</t>
  </si>
  <si>
    <t xml:space="preserve">ҚАРДА ЖҮРГІШ ШАНАМЕН </t>
  </si>
  <si>
    <t>ҚАР КӨЛІГІН ТАСЫМАЛДАУҒА АРНАЛҒАН АВТОТІРКЕМЕ</t>
  </si>
  <si>
    <t>Аспаптар, құралдар және өзге де жабдықтар</t>
  </si>
  <si>
    <t>БЕНЗИН АРАСЫ 40,2 куб.см., 2,0кВт шинамен және шынжырмен жиынтығымен</t>
  </si>
  <si>
    <t>ГЕНЕРАТОР БЕНЗИНДІ 8 кВт 25 л 459 см3</t>
  </si>
  <si>
    <t>ЕДЕН ТАРАЗЫ</t>
  </si>
  <si>
    <t>ПРЕСС ГИДРАВЛИКАЛЫҚ  ЖИНАҒЫМЕН МАТРИЦ 60Т (ПГ-60) 60Т</t>
  </si>
  <si>
    <t xml:space="preserve">ҚАПТАМАСЫМЕН ДИЗЕЛЬ ГЕНЕРАТОРЫ 10 КВ </t>
  </si>
  <si>
    <t>IP ЖҮЙЕЛІК АППАРАТ</t>
  </si>
  <si>
    <t>USB кілті 8000 каналға</t>
  </si>
  <si>
    <t>ЦИФРЛЫҚ АУДИОРЕГИСТОР</t>
  </si>
  <si>
    <t>ВИРТУАЛДЫ ЗЕРТХАНАСЫНЫҢ ЖИЫНТЫҒЫ ЖЖ</t>
  </si>
  <si>
    <t>ҚОСЫМШАЛАР МЕН ДЕРЕКТЕР ЖИНАУ СЕРВЕРІ</t>
  </si>
  <si>
    <t>ТОК ӨЛШЕГІШ ТІСТЕУІШТЕР 400А 400В</t>
  </si>
  <si>
    <t>ДАЛАЛЫҚ КУРВИМЕТР КП-230 РДТ</t>
  </si>
  <si>
    <t>Компьютерлер және ұйымдастыру техникасы</t>
  </si>
  <si>
    <t>КЕҢСЕ КОМПЬЮТЕРІ ЖИНАҚТАЛҒАН</t>
  </si>
  <si>
    <t>КӨП ФУНКЦИЯЛЫ ҚҰРЫЛҒЫ А4 3в1</t>
  </si>
  <si>
    <t>КОММУТАТОР ЖЕЛІЛІК 24x10/100/1000Mbit Switch With WebView</t>
  </si>
  <si>
    <t>ДЕРЕКТЕРДІ САҚТАУ ЖҮЙЕСІНІҢ СЕРВЕРІ</t>
  </si>
  <si>
    <t>Microsoft Windows Server ресурсов Microsoft Windows Server ресурстарына қол жеткізу және пайдалану құқығы бағдарламалық қамтамасыз ету</t>
  </si>
  <si>
    <t>Инвестициялық қарыз бойынша негізгі борышты қайтару</t>
  </si>
  <si>
    <t>Р/с №</t>
  </si>
  <si>
    <t>Реттеліп көрсетілетін қызметтерді ұсынудың жоспарлы және нақты көлемдері туралы ақпарат</t>
  </si>
  <si>
    <t>Пайда және залал туралы есеп*</t>
  </si>
  <si>
    <t>Реттеліп көрсетілетін қызметтердің (тауарлардың, жұмыстардың) атауы және қызмет көрсетілетін аумақ</t>
  </si>
  <si>
    <t>Іс-шаралардың атауы</t>
  </si>
  <si>
    <t>Өлшем бірлігі</t>
  </si>
  <si>
    <t>Заттай көрсеткіштермен саны</t>
  </si>
  <si>
    <t>Инвестициялық бағдарлама шеңберінде қызметтерді көрсету кезеңі</t>
  </si>
  <si>
    <t>жоспар</t>
  </si>
  <si>
    <t>нақты</t>
  </si>
  <si>
    <t>Инвестициялық бағдарламаның сомасы</t>
  </si>
  <si>
    <t>Жоспар</t>
  </si>
  <si>
    <t>Нақты</t>
  </si>
  <si>
    <t>Ауытқу</t>
  </si>
  <si>
    <t>Ауытқу себептері</t>
  </si>
  <si>
    <t xml:space="preserve">Инвестициялық бағдарламаны қаржыландырудың нақты шарттары мен мөлшері туралы </t>
  </si>
  <si>
    <t>Меншікті қаражат</t>
  </si>
  <si>
    <t>Қарыз қаражаты</t>
  </si>
  <si>
    <t>Бюджет қаражаты</t>
  </si>
  <si>
    <t>Пайда</t>
  </si>
  <si>
    <t>Инвестициялық бағдарламаны орындаудың нақты көрсеткіштерін инвестициялық бағдарламада бекітілген көрсеткіштермен салыстыру туралы ақпарат **</t>
  </si>
  <si>
    <t>Қол жеткізілген нақты көрсеткіштердің бекітілген инвестициялық бағдарламадағы көрсеткіштермен ауытқу себептерін түсіндіру</t>
  </si>
  <si>
    <t>Ұсынылатын реттеліп көрсетілетін қызметтердің сапасы мен сенімділігін және қызметтің тиімділігін арттыруды бағалау</t>
  </si>
  <si>
    <t>Бекітілген инвестициялық бағдарламаға қарай заттай мәнде шикізат, материалдар, отын және энергия шығыстарының төмендеуі</t>
  </si>
  <si>
    <t>Бекітілген инвестициялық бағдарламаға қарай іске асыру жылдары бойынша тозудың (физикалық) негізгі қорлардың (активтердің) төмендеуі, %</t>
  </si>
  <si>
    <t xml:space="preserve">Бекітілген инвестициялық бағдарламаға қарай іске асыру жылдары бойынша ысыраптардың төмендеуі, % </t>
  </si>
  <si>
    <t>Бекітілген инвестициялық бағдарламаға қарай іске асыру жылдары бойынша авариялылықтың төмендеуі</t>
  </si>
  <si>
    <t>нақты өткен жылғы</t>
  </si>
  <si>
    <t>нақты ағымдағы жылғы</t>
  </si>
  <si>
    <t xml:space="preserve"> 21 нысан</t>
  </si>
  <si>
    <t xml:space="preserve">«Біріккен ЭнергоCервистік Компания» АҚ, электр энергияны беру </t>
  </si>
  <si>
    <t>табиғи монополия субъектісінің атауы, қызмет түрі</t>
  </si>
  <si>
    <t>2024 жылға арналған инвестициялық бағдарламаның орындалуы туралы есебі</t>
  </si>
  <si>
    <t>Тарифтерді қалыптастыру қағидаларына
1-қосымша</t>
  </si>
  <si>
    <t>1-қосымша</t>
  </si>
  <si>
    <t>Қазіргі уақытта электр желілерінің қолданыстағы жабдықтарының едәуір 
бөлігі энергия желілері құрылған сәттен бастап жұмыс істейді, тозу 
тәуекелді болып табылады, қолданыстағы тариф негізгі құрал-жабдықтардың 
уақтылы жаңартылуын қамтамасыз етпейді, осыған байланысты апаттылық пен 
тозу өсуде.</t>
  </si>
  <si>
    <t>Электр энергиясын беру 
Шығыс Қазақстан облысы, Абай облысы</t>
  </si>
  <si>
    <t>20</t>
  </si>
  <si>
    <t>24</t>
  </si>
  <si>
    <t>Қосымшаға сәйкес қосымша</t>
  </si>
  <si>
    <t>Жыл бойы</t>
  </si>
  <si>
    <t>0</t>
  </si>
  <si>
    <t>"ҚС 110/35/10 кВ «Больше-Нарым»  тарайтын ӘЖ 110 кВ құрылысы ЖСҚ әзірлеу № 93 тірегіне дейін,  ӘЖ 110 кВ учаскесі қолданыстағы № 288 тірегіне дейн 110/35/10кВ «Катон-Карагай» дейін,  ҚС 110/35/10 кВ «Солдатово», ҚС 110/10кВ «Нарын», ҚС 110/35/10кВ «Больше-Нарым», ҚС 110/35/10кВ «Катон-Карагай" ЖСҚ әзірлеу</t>
  </si>
  <si>
    <t>"ҚС 110/35/6 кВ № 10-нан бастап ҚС-35/6 кВ «Голубой-Залив» дейін»  ӘЖ 35 құрылысы». ҚС 35/6 кВ «Голубой-Залив», ҚС 35/6 кВ  «Новая-Бухтарма» және ҚС 110/35/6 кВ № 10" ЖСҚ әзірлеу</t>
  </si>
  <si>
    <t>ЖСҚ әзірлеу «ВЛ 220 кВ құрылысы ПС 220/110/35/10/6 кВ«28» бастап ВЛ-220 кВ Л-250 жақын тірегіне дейін ойып орнату құрылғысымен. ПС 220/110/35/10/6 кВ «28» және ПС 110/35/10кВ «Тауке» ЖСҚ әзірлеу</t>
  </si>
  <si>
    <t>Услуги по техническому надзору "Модернизация и реконструкция  ВЛ-6кВ Л-41 ПС-ТИШИНСКИЙ РУДНИК"</t>
  </si>
  <si>
    <t>Услуги по техническому надзору  "Модернизация и реконструкция ВЛ-10 кВ Л-810 от ПС-38"</t>
  </si>
  <si>
    <t>Услуги по авторскому надзору "Модернизация и реконструкция ВЛ-6кВ Л-41 ПС-ТИШИНСКИЙ РУДНИК"</t>
  </si>
  <si>
    <t>Услуги по авторскому надзору "Модернизация и реконструкция ВЛ-10 кВ Л-810 от ПС-38"</t>
  </si>
  <si>
    <t>Модернизация и реконструкция ВЛ-10кВ Л-15 от ПС 35/10 "Винное"</t>
  </si>
  <si>
    <t>Модернизация и реконструкция ВЛ-6 кВ Л-610 от ПС 35/6 №36 Алтай</t>
  </si>
  <si>
    <t>Услуги по техническому надзору  "Модернизация и реконструкция КЛ-0,4кВ от ТП-156 г.Семей"</t>
  </si>
  <si>
    <t>Услуги по техническому надзору  "Модернизация и реконструкция КЛ-0,4кВ от ТП-157 г.Семей"</t>
  </si>
  <si>
    <t>Услуги по техническому надзору  "Модернизация и реконструкция КЛ-6кВ ПС-10 ф-6 от ТП-173 до ТП-222, расположенной в г.Семей ВКО"</t>
  </si>
  <si>
    <t>Услуги по техническому надзору  "Модернизация и реконструкция КЛ-6 кВ  от ПС-2 ф-207 (от ТП184, 140,141 до ТП142)"</t>
  </si>
  <si>
    <t>Услуги по техническому надзору  "Модернизация и реконструкция КЛ-10кВ Л-4  ПС "ГОРОДСКАЯ"</t>
  </si>
  <si>
    <t>Услуги по техническому надзору  "Модернизация и реконструкция КЛ-0,4 кВ ТП-37"</t>
  </si>
  <si>
    <t>Услуги по техническому надзору  "Модернизация и реконструкция КЛ-0,4кВ от ТП-210-6"</t>
  </si>
  <si>
    <t>Услуги по техническому надзору  "Модернизация и реконструкция КЛ-0,4кВ от ТП-181-1"</t>
  </si>
  <si>
    <t>Услуги по техническому надзору  " Модернизация и реконструкция КЛ-6кВ Л-18 от ПС 11 до ЦРП"</t>
  </si>
  <si>
    <t>Услуги по авторскому надзору "Модернизация и реконструкция КЛ-0,4кВ от ТП-157 г.Семей"</t>
  </si>
  <si>
    <t>Услуги по авторскому надзору "Модернизация и реконструкция КЛ-0,4кВ от ТП-156 г.Семей"</t>
  </si>
  <si>
    <t>Услуги по авторскому надзору "Модернизация и реконструкция КЛ-6кВ ПС-10 ф-6 от ТП-173 до ТП-222, расположенной в г.Семей ВКО"</t>
  </si>
  <si>
    <t>Услуги по авторскому надзору "Модернизация и реконструкция КЛ-6 кВ  от ПС-2 ф-207 (от ТП184, 140,141 до ТП142)"</t>
  </si>
  <si>
    <t>Услуги по авторскому надзору "Модернизация и реконструкция КЛ-10кВ Л-4  ПС "ГОРОДСКАЯ"</t>
  </si>
  <si>
    <t>Услуги по авторскому надзору "Модернизация и реконструкция КЛ-0,4 кВ ТП-37"</t>
  </si>
  <si>
    <t>Услуги по авторскому надзору"Модернизация и реконструкция КЛ-0,4кВ от ТП-210-6"</t>
  </si>
  <si>
    <t>Услуги по авторскому надзору "Модернизация и реконструкция КЛ-0,4кВ от ТП-181-1"</t>
  </si>
  <si>
    <t>Услуги по авторскому надзору " Модернизация и реконструкция КЛ-6кВ Л-18 от ПС 11 до ЦРП"</t>
  </si>
  <si>
    <t>Модернизация и реконструкция ВЛ-0,4кВ КТП-8-Б УКА</t>
  </si>
  <si>
    <t>Модернизация и реконструкция ВЛ-0,4 кВ от ТП-134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</si>
</sst>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_р_._-;\-* #,##0_р_._-;_-* &quot;-&quot;_р_._-;_-@_-"/>
    <numFmt numFmtId="165" formatCode="_-* #,##0.00_р_._-;\-* #,##0.00_р_._-;_-* &quot;-&quot;??_р_._-;_-@_-"/>
    <numFmt numFmtId="166" formatCode="_-* #,##0.00\ _₽_-;\-* #,##0.00\ _₽_-;_-* &quot;-&quot;??\ _₽_-;_-@_-"/>
    <numFmt numFmtId="167" formatCode="_-* #,##0.00\ _р_._-;\-* #,##0.00\ _р_._-;_-* &quot;-&quot;??\ _р_._-;_-@_-"/>
    <numFmt numFmtId="168" formatCode="#,##0.0"/>
    <numFmt numFmtId="169" formatCode="_-&quot;Ј&quot;* #,##0_-;\-&quot;Ј&quot;* #,##0_-;_-&quot;Ј&quot;* &quot;-&quot;_-;_-@_-"/>
    <numFmt numFmtId="170" formatCode="_-&quot;Ј&quot;* #,##0.00_-;\-&quot;Ј&quot;* #,##0.00_-;_-&quot;Ј&quot;* &quot;-&quot;??_-;_-@_-"/>
    <numFmt numFmtId="171" formatCode="0.00000000"/>
    <numFmt numFmtId="172" formatCode="#,##0.000"/>
    <numFmt numFmtId="173" formatCode="0.000"/>
    <numFmt numFmtId="174" formatCode="#,##0\ _₽"/>
    <numFmt numFmtId="175" formatCode="_-* #,##0.0\ _р_._-;\-* #,##0.0\ _р_._-;_-* &quot;-&quot;??\ _р_._-;_-@_-"/>
    <numFmt numFmtId="176" formatCode="#,##0.00000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Times New Roman Cyr"/>
      <family val="1"/>
      <charset val="204"/>
    </font>
    <font>
      <sz val="10"/>
      <name val="Helv"/>
    </font>
    <font>
      <b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vertAlign val="superscript"/>
      <sz val="14"/>
      <color indexed="8"/>
      <name val="Times New Roman"/>
      <family val="1"/>
      <charset val="204"/>
    </font>
    <font>
      <sz val="8"/>
      <name val="Calibri"/>
      <family val="2"/>
      <scheme val="minor"/>
    </font>
    <font>
      <b/>
      <sz val="2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vertAlign val="superscript"/>
      <sz val="22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2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u/>
      <sz val="24"/>
      <color indexed="8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2"/>
      <color theme="1"/>
      <name val="Calibri"/>
      <family val="2"/>
      <scheme val="minor"/>
    </font>
    <font>
      <vertAlign val="superscript"/>
      <sz val="24"/>
      <color indexed="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9">
    <xf numFmtId="0" fontId="0" fillId="0" borderId="0"/>
    <xf numFmtId="0" fontId="9" fillId="0" borderId="0"/>
    <xf numFmtId="0" fontId="10" fillId="0" borderId="0"/>
    <xf numFmtId="0" fontId="10" fillId="0" borderId="0"/>
    <xf numFmtId="0" fontId="8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13" fillId="0" borderId="0" applyNumberFormat="0" applyFill="0" applyBorder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18" applyNumberFormat="0" applyAlignment="0" applyProtection="0"/>
    <xf numFmtId="0" fontId="21" fillId="6" borderId="19" applyNumberFormat="0" applyAlignment="0" applyProtection="0"/>
    <xf numFmtId="0" fontId="22" fillId="6" borderId="18" applyNumberFormat="0" applyAlignment="0" applyProtection="0"/>
    <xf numFmtId="0" fontId="23" fillId="0" borderId="20" applyNumberFormat="0" applyFill="0" applyAlignment="0" applyProtection="0"/>
    <xf numFmtId="0" fontId="24" fillId="7" borderId="2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3" applyNumberFormat="0" applyFill="0" applyAlignment="0" applyProtection="0"/>
    <xf numFmtId="0" fontId="28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8" fillId="3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9" fillId="0" borderId="0"/>
    <xf numFmtId="166" fontId="6" fillId="0" borderId="0" applyFont="0" applyFill="0" applyBorder="0" applyAlignment="0" applyProtection="0"/>
    <xf numFmtId="0" fontId="30" fillId="0" borderId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1" fillId="0" borderId="0"/>
    <xf numFmtId="0" fontId="34" fillId="0" borderId="0"/>
    <xf numFmtId="0" fontId="32" fillId="0" borderId="0"/>
    <xf numFmtId="0" fontId="33" fillId="0" borderId="0"/>
    <xf numFmtId="0" fontId="6" fillId="8" borderId="22" applyNumberFormat="0" applyFont="0" applyAlignment="0" applyProtection="0"/>
    <xf numFmtId="0" fontId="34" fillId="0" borderId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5" fillId="0" borderId="0"/>
    <xf numFmtId="0" fontId="29" fillId="0" borderId="0"/>
    <xf numFmtId="0" fontId="4" fillId="0" borderId="0"/>
    <xf numFmtId="167" fontId="10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312">
    <xf numFmtId="0" fontId="0" fillId="0" borderId="0" xfId="0"/>
    <xf numFmtId="0" fontId="9" fillId="0" borderId="0" xfId="1"/>
    <xf numFmtId="0" fontId="12" fillId="0" borderId="0" xfId="1" applyFont="1"/>
    <xf numFmtId="0" fontId="12" fillId="0" borderId="0" xfId="1" applyFont="1" applyAlignment="1">
      <alignment vertical="center"/>
    </xf>
    <xf numFmtId="0" fontId="9" fillId="0" borderId="0" xfId="1" applyAlignment="1">
      <alignment vertical="center"/>
    </xf>
    <xf numFmtId="0" fontId="11" fillId="0" borderId="0" xfId="1" applyFont="1"/>
    <xf numFmtId="0" fontId="40" fillId="0" borderId="0" xfId="1" applyFont="1" applyAlignment="1">
      <alignment horizontal="center"/>
    </xf>
    <xf numFmtId="0" fontId="38" fillId="0" borderId="0" xfId="1" applyFont="1" applyAlignment="1">
      <alignment vertical="center"/>
    </xf>
    <xf numFmtId="0" fontId="39" fillId="0" borderId="0" xfId="1" applyFont="1" applyAlignment="1">
      <alignment horizontal="center" vertical="center"/>
    </xf>
    <xf numFmtId="49" fontId="41" fillId="0" borderId="1" xfId="0" applyNumberFormat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168" fontId="35" fillId="0" borderId="1" xfId="0" applyNumberFormat="1" applyFont="1" applyBorder="1" applyAlignment="1">
      <alignment vertical="center" wrapText="1"/>
    </xf>
    <xf numFmtId="168" fontId="42" fillId="0" borderId="1" xfId="0" applyNumberFormat="1" applyFont="1" applyBorder="1" applyAlignment="1">
      <alignment horizontal="center" vertical="center" wrapText="1"/>
    </xf>
    <xf numFmtId="3" fontId="42" fillId="0" borderId="1" xfId="0" applyNumberFormat="1" applyFont="1" applyBorder="1" applyAlignment="1">
      <alignment horizontal="center" vertical="center" wrapText="1"/>
    </xf>
    <xf numFmtId="3" fontId="42" fillId="0" borderId="1" xfId="0" applyNumberFormat="1" applyFont="1" applyBorder="1" applyAlignment="1">
      <alignment horizontal="right" vertical="center" wrapText="1" indent="1"/>
    </xf>
    <xf numFmtId="168" fontId="43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168" fontId="42" fillId="0" borderId="1" xfId="0" applyNumberFormat="1" applyFont="1" applyBorder="1" applyAlignment="1">
      <alignment vertical="center" wrapText="1"/>
    </xf>
    <xf numFmtId="4" fontId="42" fillId="0" borderId="1" xfId="0" applyNumberFormat="1" applyFont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center" vertical="center" wrapText="1"/>
    </xf>
    <xf numFmtId="0" fontId="38" fillId="0" borderId="0" xfId="0" applyFont="1"/>
    <xf numFmtId="3" fontId="43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/>
    <xf numFmtId="171" fontId="38" fillId="0" borderId="1" xfId="0" applyNumberFormat="1" applyFont="1" applyBorder="1"/>
    <xf numFmtId="0" fontId="39" fillId="0" borderId="1" xfId="1" applyFont="1" applyBorder="1" applyAlignment="1">
      <alignment horizontal="center" vertical="center"/>
    </xf>
    <xf numFmtId="0" fontId="44" fillId="0" borderId="1" xfId="1" applyFont="1" applyBorder="1" applyAlignment="1">
      <alignment vertical="center" wrapText="1"/>
    </xf>
    <xf numFmtId="0" fontId="38" fillId="0" borderId="1" xfId="1" applyFont="1" applyBorder="1" applyAlignment="1">
      <alignment vertical="center" wrapText="1"/>
    </xf>
    <xf numFmtId="3" fontId="45" fillId="0" borderId="24" xfId="0" applyNumberFormat="1" applyFont="1" applyBorder="1" applyAlignment="1">
      <alignment horizontal="right" vertical="center" wrapText="1" indent="1"/>
    </xf>
    <xf numFmtId="0" fontId="12" fillId="0" borderId="0" xfId="1" applyFont="1" applyAlignment="1">
      <alignment horizontal="center"/>
    </xf>
    <xf numFmtId="0" fontId="9" fillId="0" borderId="0" xfId="1" applyAlignment="1">
      <alignment horizontal="center"/>
    </xf>
    <xf numFmtId="0" fontId="12" fillId="0" borderId="0" xfId="1" applyFont="1" applyAlignment="1">
      <alignment horizontal="center" vertical="center"/>
    </xf>
    <xf numFmtId="0" fontId="12" fillId="33" borderId="0" xfId="1" applyFont="1" applyFill="1" applyAlignment="1">
      <alignment horizontal="center"/>
    </xf>
    <xf numFmtId="49" fontId="12" fillId="33" borderId="0" xfId="1" applyNumberFormat="1" applyFont="1" applyFill="1" applyAlignment="1">
      <alignment horizontal="center"/>
    </xf>
    <xf numFmtId="3" fontId="42" fillId="33" borderId="1" xfId="0" applyNumberFormat="1" applyFont="1" applyFill="1" applyBorder="1" applyAlignment="1">
      <alignment horizontal="center" vertical="center" wrapText="1"/>
    </xf>
    <xf numFmtId="0" fontId="9" fillId="33" borderId="0" xfId="1" applyFill="1" applyAlignment="1">
      <alignment horizontal="center"/>
    </xf>
    <xf numFmtId="49" fontId="9" fillId="33" borderId="0" xfId="1" applyNumberFormat="1" applyFill="1" applyAlignment="1">
      <alignment horizontal="center"/>
    </xf>
    <xf numFmtId="0" fontId="12" fillId="0" borderId="1" xfId="1" applyFont="1" applyBorder="1" applyAlignment="1">
      <alignment vertical="center"/>
    </xf>
    <xf numFmtId="0" fontId="38" fillId="0" borderId="0" xfId="1" applyFont="1"/>
    <xf numFmtId="0" fontId="38" fillId="0" borderId="0" xfId="1" applyFont="1" applyAlignment="1">
      <alignment horizontal="center"/>
    </xf>
    <xf numFmtId="0" fontId="38" fillId="33" borderId="0" xfId="1" applyFont="1" applyFill="1" applyAlignment="1">
      <alignment horizontal="center"/>
    </xf>
    <xf numFmtId="49" fontId="38" fillId="33" borderId="0" xfId="1" applyNumberFormat="1" applyFont="1" applyFill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33" borderId="1" xfId="0" applyFont="1" applyFill="1" applyBorder="1" applyAlignment="1">
      <alignment horizontal="center" vertical="center"/>
    </xf>
    <xf numFmtId="2" fontId="44" fillId="33" borderId="1" xfId="0" applyNumberFormat="1" applyFont="1" applyFill="1" applyBorder="1" applyAlignment="1">
      <alignment horizontal="center" vertical="center"/>
    </xf>
    <xf numFmtId="2" fontId="44" fillId="0" borderId="1" xfId="0" applyNumberFormat="1" applyFont="1" applyBorder="1" applyAlignment="1">
      <alignment horizontal="center" vertical="center"/>
    </xf>
    <xf numFmtId="3" fontId="44" fillId="0" borderId="1" xfId="0" applyNumberFormat="1" applyFont="1" applyBorder="1" applyAlignment="1">
      <alignment horizontal="center" vertical="center"/>
    </xf>
    <xf numFmtId="0" fontId="41" fillId="33" borderId="2" xfId="1" applyFont="1" applyFill="1" applyBorder="1" applyAlignment="1">
      <alignment horizontal="center" vertical="center" wrapText="1"/>
    </xf>
    <xf numFmtId="49" fontId="41" fillId="33" borderId="2" xfId="1" applyNumberFormat="1" applyFont="1" applyFill="1" applyBorder="1" applyAlignment="1">
      <alignment horizontal="center" vertical="center" wrapText="1"/>
    </xf>
    <xf numFmtId="0" fontId="41" fillId="0" borderId="1" xfId="1" applyFont="1" applyBorder="1" applyAlignment="1">
      <alignment horizontal="center" vertical="center"/>
    </xf>
    <xf numFmtId="0" fontId="41" fillId="33" borderId="1" xfId="1" applyFont="1" applyFill="1" applyBorder="1" applyAlignment="1">
      <alignment horizontal="center" vertical="center"/>
    </xf>
    <xf numFmtId="0" fontId="38" fillId="0" borderId="0" xfId="1" applyFont="1" applyAlignment="1">
      <alignment horizontal="left" vertical="center" wrapText="1"/>
    </xf>
    <xf numFmtId="0" fontId="43" fillId="0" borderId="7" xfId="0" applyFont="1" applyBorder="1" applyAlignment="1">
      <alignment horizontal="center" vertical="center" wrapText="1"/>
    </xf>
    <xf numFmtId="0" fontId="41" fillId="0" borderId="2" xfId="1" applyFont="1" applyBorder="1" applyAlignment="1">
      <alignment horizontal="center" vertical="center" wrapText="1"/>
    </xf>
    <xf numFmtId="0" fontId="37" fillId="0" borderId="0" xfId="1" applyFont="1" applyAlignment="1">
      <alignment horizontal="center" vertical="center"/>
    </xf>
    <xf numFmtId="0" fontId="38" fillId="0" borderId="24" xfId="0" applyFont="1" applyBorder="1" applyAlignment="1">
      <alignment horizontal="center" vertical="center" wrapText="1"/>
    </xf>
    <xf numFmtId="1" fontId="44" fillId="0" borderId="1" xfId="0" applyNumberFormat="1" applyFont="1" applyBorder="1" applyAlignment="1">
      <alignment horizontal="center" vertical="center"/>
    </xf>
    <xf numFmtId="4" fontId="42" fillId="33" borderId="1" xfId="0" applyNumberFormat="1" applyFont="1" applyFill="1" applyBorder="1" applyAlignment="1">
      <alignment horizontal="center" vertical="center" wrapText="1"/>
    </xf>
    <xf numFmtId="0" fontId="49" fillId="0" borderId="0" xfId="1" applyFont="1"/>
    <xf numFmtId="0" fontId="49" fillId="0" borderId="0" xfId="1" applyFont="1" applyAlignment="1">
      <alignment horizontal="center"/>
    </xf>
    <xf numFmtId="0" fontId="49" fillId="0" borderId="0" xfId="1" applyFont="1" applyAlignment="1">
      <alignment horizontal="right" vertical="top" wrapText="1"/>
    </xf>
    <xf numFmtId="0" fontId="49" fillId="0" borderId="0" xfId="1" applyFont="1" applyAlignment="1">
      <alignment horizontal="center" vertical="top" wrapText="1"/>
    </xf>
    <xf numFmtId="49" fontId="49" fillId="0" borderId="0" xfId="1" applyNumberFormat="1" applyFont="1" applyAlignment="1">
      <alignment vertical="center"/>
    </xf>
    <xf numFmtId="3" fontId="49" fillId="0" borderId="0" xfId="1" applyNumberFormat="1" applyFont="1" applyAlignment="1">
      <alignment horizontal="center"/>
    </xf>
    <xf numFmtId="0" fontId="49" fillId="0" borderId="0" xfId="1" applyFont="1" applyAlignment="1">
      <alignment horizontal="center" vertical="center"/>
    </xf>
    <xf numFmtId="49" fontId="49" fillId="0" borderId="0" xfId="1" applyNumberFormat="1" applyFont="1" applyAlignment="1">
      <alignment horizontal="center"/>
    </xf>
    <xf numFmtId="0" fontId="49" fillId="0" borderId="0" xfId="1" applyFont="1" applyAlignment="1">
      <alignment horizontal="right" vertical="center"/>
    </xf>
    <xf numFmtId="0" fontId="51" fillId="0" borderId="0" xfId="1" applyFont="1" applyAlignment="1">
      <alignment horizontal="center" vertical="center"/>
    </xf>
    <xf numFmtId="49" fontId="51" fillId="0" borderId="0" xfId="1" applyNumberFormat="1" applyFont="1" applyAlignment="1">
      <alignment horizontal="center" vertical="center"/>
    </xf>
    <xf numFmtId="3" fontId="51" fillId="0" borderId="0" xfId="1" applyNumberFormat="1" applyFont="1" applyAlignment="1">
      <alignment horizontal="center" vertical="center"/>
    </xf>
    <xf numFmtId="0" fontId="52" fillId="0" borderId="3" xfId="1" applyFont="1" applyBorder="1" applyAlignment="1">
      <alignment horizontal="center" vertical="center" wrapText="1"/>
    </xf>
    <xf numFmtId="0" fontId="52" fillId="0" borderId="2" xfId="1" applyFont="1" applyBorder="1" applyAlignment="1">
      <alignment horizontal="center" vertical="center" wrapText="1"/>
    </xf>
    <xf numFmtId="0" fontId="52" fillId="0" borderId="24" xfId="1" applyFont="1" applyBorder="1" applyAlignment="1">
      <alignment horizontal="center" vertical="center" wrapText="1"/>
    </xf>
    <xf numFmtId="49" fontId="52" fillId="0" borderId="2" xfId="1" applyNumberFormat="1" applyFont="1" applyBorder="1" applyAlignment="1">
      <alignment horizontal="center" vertical="center" wrapText="1"/>
    </xf>
    <xf numFmtId="0" fontId="52" fillId="0" borderId="31" xfId="1" applyFont="1" applyBorder="1" applyAlignment="1">
      <alignment horizontal="center" vertical="center" wrapText="1"/>
    </xf>
    <xf numFmtId="49" fontId="52" fillId="0" borderId="1" xfId="1" applyNumberFormat="1" applyFont="1" applyBorder="1" applyAlignment="1">
      <alignment horizontal="center" vertical="center"/>
    </xf>
    <xf numFmtId="0" fontId="52" fillId="0" borderId="1" xfId="1" applyFont="1" applyBorder="1" applyAlignment="1">
      <alignment horizontal="center" vertical="center"/>
    </xf>
    <xf numFmtId="3" fontId="52" fillId="0" borderId="1" xfId="1" applyNumberFormat="1" applyFont="1" applyBorder="1" applyAlignment="1">
      <alignment horizontal="center" vertical="center"/>
    </xf>
    <xf numFmtId="49" fontId="50" fillId="0" borderId="1" xfId="0" applyNumberFormat="1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left" vertical="center" wrapText="1"/>
    </xf>
    <xf numFmtId="0" fontId="50" fillId="0" borderId="1" xfId="0" applyFont="1" applyBorder="1" applyAlignment="1">
      <alignment horizontal="center" vertical="center"/>
    </xf>
    <xf numFmtId="3" fontId="50" fillId="0" borderId="1" xfId="0" applyNumberFormat="1" applyFont="1" applyBorder="1" applyAlignment="1">
      <alignment horizontal="center" vertical="center" wrapText="1"/>
    </xf>
    <xf numFmtId="0" fontId="49" fillId="0" borderId="0" xfId="0" applyFont="1"/>
    <xf numFmtId="3" fontId="50" fillId="0" borderId="1" xfId="70" applyNumberFormat="1" applyFont="1" applyFill="1" applyBorder="1" applyAlignment="1">
      <alignment horizontal="center" vertical="center" wrapText="1"/>
    </xf>
    <xf numFmtId="49" fontId="53" fillId="0" borderId="1" xfId="0" applyNumberFormat="1" applyFont="1" applyBorder="1" applyAlignment="1">
      <alignment horizontal="center" vertical="center" wrapText="1"/>
    </xf>
    <xf numFmtId="0" fontId="53" fillId="0" borderId="1" xfId="0" applyFont="1" applyBorder="1" applyAlignment="1">
      <alignment horizontal="left" vertical="center" wrapText="1"/>
    </xf>
    <xf numFmtId="0" fontId="53" fillId="0" borderId="1" xfId="0" applyFont="1" applyBorder="1" applyAlignment="1">
      <alignment horizontal="center" vertical="center" wrapText="1"/>
    </xf>
    <xf numFmtId="3" fontId="53" fillId="0" borderId="27" xfId="70" applyNumberFormat="1" applyFont="1" applyFill="1" applyBorder="1" applyAlignment="1">
      <alignment horizontal="center" vertical="center" wrapText="1"/>
    </xf>
    <xf numFmtId="168" fontId="53" fillId="0" borderId="1" xfId="68" applyNumberFormat="1" applyFont="1" applyBorder="1" applyAlignment="1">
      <alignment horizontal="left" vertical="center" wrapText="1"/>
    </xf>
    <xf numFmtId="0" fontId="50" fillId="0" borderId="1" xfId="0" applyFont="1" applyBorder="1" applyAlignment="1">
      <alignment horizontal="center" vertical="center" wrapText="1"/>
    </xf>
    <xf numFmtId="168" fontId="50" fillId="0" borderId="1" xfId="68" applyNumberFormat="1" applyFont="1" applyBorder="1" applyAlignment="1">
      <alignment horizontal="left" vertical="center" wrapText="1"/>
    </xf>
    <xf numFmtId="172" fontId="50" fillId="0" borderId="1" xfId="0" applyNumberFormat="1" applyFont="1" applyBorder="1" applyAlignment="1">
      <alignment horizontal="center" vertical="center" wrapText="1"/>
    </xf>
    <xf numFmtId="3" fontId="53" fillId="0" borderId="1" xfId="0" applyNumberFormat="1" applyFont="1" applyBorder="1" applyAlignment="1">
      <alignment horizontal="center" vertical="center" wrapText="1"/>
    </xf>
    <xf numFmtId="3" fontId="50" fillId="0" borderId="1" xfId="0" applyNumberFormat="1" applyFont="1" applyBorder="1" applyAlignment="1">
      <alignment horizontal="center" vertical="top" wrapText="1"/>
    </xf>
    <xf numFmtId="4" fontId="50" fillId="0" borderId="1" xfId="0" applyNumberFormat="1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/>
    </xf>
    <xf numFmtId="172" fontId="50" fillId="0" borderId="1" xfId="70" applyNumberFormat="1" applyFont="1" applyFill="1" applyBorder="1" applyAlignment="1">
      <alignment horizontal="center" vertical="center" wrapText="1"/>
    </xf>
    <xf numFmtId="0" fontId="53" fillId="0" borderId="2" xfId="0" applyFont="1" applyBorder="1" applyAlignment="1">
      <alignment vertical="center" wrapText="1"/>
    </xf>
    <xf numFmtId="172" fontId="53" fillId="0" borderId="1" xfId="0" applyNumberFormat="1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/>
    </xf>
    <xf numFmtId="0" fontId="53" fillId="0" borderId="2" xfId="0" applyFont="1" applyBorder="1" applyAlignment="1">
      <alignment horizontal="left" vertical="center" wrapText="1"/>
    </xf>
    <xf numFmtId="172" fontId="53" fillId="0" borderId="2" xfId="0" applyNumberFormat="1" applyFont="1" applyBorder="1" applyAlignment="1">
      <alignment horizontal="center" vertical="center" wrapText="1"/>
    </xf>
    <xf numFmtId="168" fontId="50" fillId="0" borderId="1" xfId="0" applyNumberFormat="1" applyFont="1" applyBorder="1" applyAlignment="1">
      <alignment horizontal="center" vertical="center" wrapText="1"/>
    </xf>
    <xf numFmtId="3" fontId="53" fillId="0" borderId="2" xfId="0" applyNumberFormat="1" applyFont="1" applyBorder="1" applyAlignment="1">
      <alignment horizontal="center" vertical="center" wrapText="1"/>
    </xf>
    <xf numFmtId="0" fontId="48" fillId="0" borderId="1" xfId="1" applyFont="1" applyBorder="1" applyAlignment="1">
      <alignment horizontal="center" vertical="center"/>
    </xf>
    <xf numFmtId="0" fontId="49" fillId="0" borderId="1" xfId="1" applyFont="1" applyBorder="1" applyAlignment="1">
      <alignment horizontal="center" vertical="center"/>
    </xf>
    <xf numFmtId="49" fontId="50" fillId="0" borderId="2" xfId="0" applyNumberFormat="1" applyFont="1" applyBorder="1" applyAlignment="1">
      <alignment horizontal="center" vertical="center" wrapText="1"/>
    </xf>
    <xf numFmtId="3" fontId="50" fillId="0" borderId="27" xfId="70" applyNumberFormat="1" applyFont="1" applyFill="1" applyBorder="1" applyAlignment="1">
      <alignment horizontal="center" vertical="center" wrapText="1"/>
    </xf>
    <xf numFmtId="0" fontId="53" fillId="33" borderId="1" xfId="0" applyFont="1" applyFill="1" applyBorder="1" applyAlignment="1">
      <alignment horizontal="center" vertical="center" wrapText="1"/>
    </xf>
    <xf numFmtId="172" fontId="53" fillId="0" borderId="7" xfId="0" applyNumberFormat="1" applyFont="1" applyBorder="1" applyAlignment="1">
      <alignment horizontal="center" vertical="center" wrapText="1"/>
    </xf>
    <xf numFmtId="172" fontId="53" fillId="0" borderId="1" xfId="70" applyNumberFormat="1" applyFont="1" applyFill="1" applyBorder="1" applyAlignment="1">
      <alignment horizontal="center" vertical="center" wrapText="1"/>
    </xf>
    <xf numFmtId="0" fontId="53" fillId="0" borderId="27" xfId="0" applyFont="1" applyBorder="1" applyAlignment="1">
      <alignment horizontal="left" vertical="center" wrapText="1"/>
    </xf>
    <xf numFmtId="3" fontId="53" fillId="0" borderId="25" xfId="70" applyNumberFormat="1" applyFont="1" applyFill="1" applyBorder="1" applyAlignment="1">
      <alignment horizontal="center" vertical="center" wrapText="1"/>
    </xf>
    <xf numFmtId="3" fontId="53" fillId="0" borderId="1" xfId="70" applyNumberFormat="1" applyFont="1" applyFill="1" applyBorder="1" applyAlignment="1">
      <alignment horizontal="center" vertical="center" wrapText="1"/>
    </xf>
    <xf numFmtId="3" fontId="53" fillId="0" borderId="28" xfId="70" applyNumberFormat="1" applyFont="1" applyFill="1" applyBorder="1" applyAlignment="1">
      <alignment horizontal="center" vertical="center" wrapText="1"/>
    </xf>
    <xf numFmtId="49" fontId="53" fillId="0" borderId="1" xfId="0" applyNumberFormat="1" applyFont="1" applyBorder="1" applyAlignment="1">
      <alignment vertical="center" wrapText="1"/>
    </xf>
    <xf numFmtId="172" fontId="50" fillId="33" borderId="1" xfId="70" applyNumberFormat="1" applyFont="1" applyFill="1" applyBorder="1" applyAlignment="1">
      <alignment horizontal="center" vertical="center" wrapText="1"/>
    </xf>
    <xf numFmtId="3" fontId="50" fillId="0" borderId="28" xfId="70" applyNumberFormat="1" applyFont="1" applyFill="1" applyBorder="1" applyAlignment="1">
      <alignment horizontal="center" vertical="center" wrapText="1"/>
    </xf>
    <xf numFmtId="0" fontId="53" fillId="0" borderId="1" xfId="0" applyFont="1" applyBorder="1" applyAlignment="1">
      <alignment horizontal="left" vertical="center"/>
    </xf>
    <xf numFmtId="168" fontId="53" fillId="0" borderId="27" xfId="0" applyNumberFormat="1" applyFont="1" applyBorder="1" applyAlignment="1">
      <alignment horizontal="left" vertical="center" wrapText="1"/>
    </xf>
    <xf numFmtId="0" fontId="53" fillId="0" borderId="1" xfId="76" applyFont="1" applyBorder="1" applyAlignment="1">
      <alignment horizontal="left" vertical="center" wrapText="1"/>
    </xf>
    <xf numFmtId="49" fontId="48" fillId="0" borderId="1" xfId="1" applyNumberFormat="1" applyFont="1" applyBorder="1" applyAlignment="1">
      <alignment horizontal="center" vertical="center"/>
    </xf>
    <xf numFmtId="49" fontId="50" fillId="0" borderId="24" xfId="0" applyNumberFormat="1" applyFont="1" applyBorder="1" applyAlignment="1">
      <alignment horizontal="center" vertical="center" wrapText="1"/>
    </xf>
    <xf numFmtId="0" fontId="50" fillId="33" borderId="1" xfId="0" applyFont="1" applyFill="1" applyBorder="1" applyAlignment="1">
      <alignment horizontal="center" vertical="center" wrapText="1"/>
    </xf>
    <xf numFmtId="3" fontId="48" fillId="0" borderId="1" xfId="1" applyNumberFormat="1" applyFont="1" applyBorder="1" applyAlignment="1">
      <alignment horizontal="center" vertical="center"/>
    </xf>
    <xf numFmtId="0" fontId="49" fillId="0" borderId="1" xfId="1" applyFont="1" applyBorder="1" applyAlignment="1">
      <alignment horizontal="center"/>
    </xf>
    <xf numFmtId="49" fontId="49" fillId="0" borderId="1" xfId="1" applyNumberFormat="1" applyFont="1" applyBorder="1" applyAlignment="1">
      <alignment horizontal="center"/>
    </xf>
    <xf numFmtId="0" fontId="48" fillId="0" borderId="27" xfId="1" applyFont="1" applyBorder="1" applyAlignment="1">
      <alignment horizontal="center" vertical="center"/>
    </xf>
    <xf numFmtId="0" fontId="53" fillId="0" borderId="24" xfId="0" applyFont="1" applyBorder="1" applyAlignment="1">
      <alignment horizontal="center" vertical="center" wrapText="1"/>
    </xf>
    <xf numFmtId="2" fontId="53" fillId="0" borderId="1" xfId="0" applyNumberFormat="1" applyFont="1" applyBorder="1" applyAlignment="1">
      <alignment horizontal="center" vertical="center" wrapText="1"/>
    </xf>
    <xf numFmtId="3" fontId="53" fillId="0" borderId="27" xfId="0" applyNumberFormat="1" applyFont="1" applyBorder="1" applyAlignment="1">
      <alignment horizontal="center" vertical="center" wrapText="1"/>
    </xf>
    <xf numFmtId="0" fontId="49" fillId="0" borderId="27" xfId="1" applyFont="1" applyBorder="1" applyAlignment="1">
      <alignment horizontal="center" vertical="center"/>
    </xf>
    <xf numFmtId="49" fontId="48" fillId="0" borderId="27" xfId="1" applyNumberFormat="1" applyFont="1" applyBorder="1" applyAlignment="1">
      <alignment horizontal="center" vertical="center"/>
    </xf>
    <xf numFmtId="1" fontId="48" fillId="0" borderId="1" xfId="1" applyNumberFormat="1" applyFont="1" applyBorder="1" applyAlignment="1">
      <alignment horizontal="center" vertical="center"/>
    </xf>
    <xf numFmtId="175" fontId="50" fillId="0" borderId="1" xfId="70" applyNumberFormat="1" applyFont="1" applyFill="1" applyBorder="1" applyAlignment="1">
      <alignment vertical="center" wrapText="1"/>
    </xf>
    <xf numFmtId="175" fontId="50" fillId="0" borderId="1" xfId="0" applyNumberFormat="1" applyFont="1" applyBorder="1" applyAlignment="1">
      <alignment vertical="center" wrapText="1"/>
    </xf>
    <xf numFmtId="0" fontId="50" fillId="0" borderId="2" xfId="0" applyFont="1" applyBorder="1" applyAlignment="1">
      <alignment horizontal="left" vertical="center" wrapText="1"/>
    </xf>
    <xf numFmtId="0" fontId="48" fillId="0" borderId="1" xfId="1" applyFont="1" applyBorder="1" applyAlignment="1">
      <alignment horizontal="center"/>
    </xf>
    <xf numFmtId="3" fontId="49" fillId="0" borderId="1" xfId="1" applyNumberFormat="1" applyFont="1" applyBorder="1" applyAlignment="1">
      <alignment horizontal="center"/>
    </xf>
    <xf numFmtId="3" fontId="49" fillId="0" borderId="1" xfId="1" applyNumberFormat="1" applyFont="1" applyBorder="1" applyAlignment="1">
      <alignment horizontal="center" vertical="center"/>
    </xf>
    <xf numFmtId="0" fontId="53" fillId="0" borderId="24" xfId="0" applyFont="1" applyBorder="1" applyAlignment="1">
      <alignment horizontal="left" vertical="center" wrapText="1"/>
    </xf>
    <xf numFmtId="3" fontId="53" fillId="0" borderId="1" xfId="0" applyNumberFormat="1" applyFont="1" applyBorder="1" applyAlignment="1">
      <alignment horizontal="center" vertical="center"/>
    </xf>
    <xf numFmtId="3" fontId="53" fillId="0" borderId="25" xfId="0" applyNumberFormat="1" applyFont="1" applyBorder="1" applyAlignment="1">
      <alignment horizontal="center" vertical="center"/>
    </xf>
    <xf numFmtId="0" fontId="50" fillId="0" borderId="1" xfId="1" applyFont="1" applyBorder="1" applyAlignment="1">
      <alignment horizontal="center" vertical="center"/>
    </xf>
    <xf numFmtId="3" fontId="48" fillId="0" borderId="1" xfId="1" applyNumberFormat="1" applyFont="1" applyBorder="1" applyAlignment="1">
      <alignment horizontal="center"/>
    </xf>
    <xf numFmtId="0" fontId="50" fillId="0" borderId="27" xfId="0" applyFont="1" applyBorder="1" applyAlignment="1">
      <alignment horizontal="left" vertical="center" wrapText="1"/>
    </xf>
    <xf numFmtId="175" fontId="48" fillId="0" borderId="1" xfId="70" applyNumberFormat="1" applyFont="1" applyFill="1" applyBorder="1" applyAlignment="1">
      <alignment horizontal="center" vertical="center"/>
    </xf>
    <xf numFmtId="0" fontId="53" fillId="0" borderId="27" xfId="0" applyFont="1" applyBorder="1" applyAlignment="1">
      <alignment horizontal="center" vertical="center" wrapText="1"/>
    </xf>
    <xf numFmtId="1" fontId="48" fillId="0" borderId="27" xfId="1" applyNumberFormat="1" applyFont="1" applyBorder="1" applyAlignment="1">
      <alignment horizontal="center" vertical="center"/>
    </xf>
    <xf numFmtId="0" fontId="53" fillId="0" borderId="27" xfId="0" applyFont="1" applyBorder="1" applyAlignment="1">
      <alignment horizontal="center" vertical="center"/>
    </xf>
    <xf numFmtId="0" fontId="53" fillId="0" borderId="1" xfId="23" applyFont="1" applyFill="1" applyBorder="1" applyAlignment="1">
      <alignment horizontal="left" vertical="center" wrapText="1"/>
    </xf>
    <xf numFmtId="0" fontId="53" fillId="0" borderId="1" xfId="0" applyFont="1" applyBorder="1" applyAlignment="1">
      <alignment horizontal="center" vertical="center"/>
    </xf>
    <xf numFmtId="0" fontId="49" fillId="0" borderId="1" xfId="1" applyFont="1" applyBorder="1"/>
    <xf numFmtId="49" fontId="49" fillId="0" borderId="7" xfId="1" applyNumberFormat="1" applyFont="1" applyBorder="1" applyAlignment="1">
      <alignment vertical="center"/>
    </xf>
    <xf numFmtId="0" fontId="56" fillId="0" borderId="0" xfId="1" applyFont="1" applyAlignment="1">
      <alignment horizontal="right" vertical="top" wrapText="1"/>
    </xf>
    <xf numFmtId="3" fontId="56" fillId="0" borderId="0" xfId="1" applyNumberFormat="1" applyFont="1" applyAlignment="1">
      <alignment horizontal="center" vertical="top" wrapText="1"/>
    </xf>
    <xf numFmtId="0" fontId="56" fillId="0" borderId="0" xfId="1" applyFont="1" applyAlignment="1">
      <alignment horizontal="center" vertical="top" wrapText="1"/>
    </xf>
    <xf numFmtId="49" fontId="56" fillId="0" borderId="0" xfId="1" applyNumberFormat="1" applyFont="1" applyAlignment="1">
      <alignment vertical="center"/>
    </xf>
    <xf numFmtId="0" fontId="56" fillId="0" borderId="0" xfId="1" applyFont="1"/>
    <xf numFmtId="3" fontId="56" fillId="0" borderId="0" xfId="1" applyNumberFormat="1" applyFont="1" applyAlignment="1">
      <alignment horizontal="center"/>
    </xf>
    <xf numFmtId="0" fontId="56" fillId="0" borderId="0" xfId="1" applyFont="1" applyAlignment="1">
      <alignment horizontal="center"/>
    </xf>
    <xf numFmtId="0" fontId="56" fillId="0" borderId="0" xfId="1" applyFont="1" applyAlignment="1">
      <alignment horizontal="center" vertical="center"/>
    </xf>
    <xf numFmtId="49" fontId="56" fillId="0" borderId="0" xfId="1" applyNumberFormat="1" applyFont="1" applyAlignment="1">
      <alignment horizontal="center"/>
    </xf>
    <xf numFmtId="0" fontId="56" fillId="0" borderId="0" xfId="1" applyFont="1" applyAlignment="1">
      <alignment horizontal="right" vertical="center"/>
    </xf>
    <xf numFmtId="0" fontId="57" fillId="0" borderId="0" xfId="0" applyFont="1"/>
    <xf numFmtId="0" fontId="49" fillId="0" borderId="0" xfId="1" applyFont="1" applyAlignment="1">
      <alignment vertical="center"/>
    </xf>
    <xf numFmtId="0" fontId="57" fillId="0" borderId="0" xfId="0" applyFont="1" applyAlignment="1">
      <alignment horizontal="center"/>
    </xf>
    <xf numFmtId="0" fontId="52" fillId="0" borderId="1" xfId="1" applyFont="1" applyBorder="1" applyAlignment="1">
      <alignment horizontal="center" vertical="center" wrapText="1"/>
    </xf>
    <xf numFmtId="49" fontId="52" fillId="0" borderId="1" xfId="1" applyNumberFormat="1" applyFont="1" applyBorder="1" applyAlignment="1">
      <alignment horizontal="center" vertical="center" wrapText="1"/>
    </xf>
    <xf numFmtId="0" fontId="52" fillId="0" borderId="14" xfId="1" applyFont="1" applyBorder="1" applyAlignment="1">
      <alignment horizontal="center" vertical="center" wrapText="1"/>
    </xf>
    <xf numFmtId="0" fontId="52" fillId="0" borderId="26" xfId="1" applyFont="1" applyBorder="1" applyAlignment="1">
      <alignment horizontal="center" vertical="center" wrapText="1"/>
    </xf>
    <xf numFmtId="49" fontId="52" fillId="0" borderId="3" xfId="1" applyNumberFormat="1" applyFont="1" applyBorder="1" applyAlignment="1">
      <alignment horizontal="center" vertical="center" wrapText="1"/>
    </xf>
    <xf numFmtId="49" fontId="50" fillId="0" borderId="37" xfId="0" applyNumberFormat="1" applyFont="1" applyBorder="1" applyAlignment="1">
      <alignment horizontal="center" vertical="center" wrapText="1"/>
    </xf>
    <xf numFmtId="3" fontId="50" fillId="0" borderId="25" xfId="70" applyNumberFormat="1" applyFont="1" applyFill="1" applyBorder="1" applyAlignment="1">
      <alignment horizontal="center" vertical="center" wrapText="1"/>
    </xf>
    <xf numFmtId="49" fontId="53" fillId="0" borderId="37" xfId="0" applyNumberFormat="1" applyFont="1" applyBorder="1" applyAlignment="1">
      <alignment horizontal="center" vertical="center" wrapText="1"/>
    </xf>
    <xf numFmtId="3" fontId="50" fillId="0" borderId="28" xfId="0" applyNumberFormat="1" applyFont="1" applyBorder="1" applyAlignment="1">
      <alignment horizontal="center" vertical="center" wrapText="1"/>
    </xf>
    <xf numFmtId="0" fontId="57" fillId="0" borderId="1" xfId="0" applyFont="1" applyBorder="1"/>
    <xf numFmtId="49" fontId="50" fillId="0" borderId="37" xfId="68" applyNumberFormat="1" applyFont="1" applyBorder="1" applyAlignment="1">
      <alignment horizontal="center" vertical="center" wrapText="1"/>
    </xf>
    <xf numFmtId="3" fontId="50" fillId="0" borderId="27" xfId="0" applyNumberFormat="1" applyFont="1" applyBorder="1" applyAlignment="1">
      <alignment horizontal="center" vertical="center" wrapText="1"/>
    </xf>
    <xf numFmtId="49" fontId="53" fillId="0" borderId="37" xfId="68" applyNumberFormat="1" applyFont="1" applyBorder="1" applyAlignment="1">
      <alignment horizontal="center" vertical="center" wrapText="1"/>
    </xf>
    <xf numFmtId="173" fontId="50" fillId="0" borderId="1" xfId="0" applyNumberFormat="1" applyFont="1" applyBorder="1" applyAlignment="1">
      <alignment horizontal="center" vertical="center" wrapText="1"/>
    </xf>
    <xf numFmtId="49" fontId="53" fillId="0" borderId="39" xfId="0" applyNumberFormat="1" applyFont="1" applyBorder="1" applyAlignment="1">
      <alignment horizontal="center" vertical="center" wrapText="1"/>
    </xf>
    <xf numFmtId="3" fontId="50" fillId="0" borderId="25" xfId="68" applyNumberFormat="1" applyFont="1" applyBorder="1" applyAlignment="1">
      <alignment horizontal="center" vertical="center" wrapText="1"/>
    </xf>
    <xf numFmtId="3" fontId="50" fillId="0" borderId="27" xfId="68" applyNumberFormat="1" applyFont="1" applyBorder="1" applyAlignment="1">
      <alignment horizontal="center" vertical="center" wrapText="1"/>
    </xf>
    <xf numFmtId="3" fontId="53" fillId="0" borderId="28" xfId="0" applyNumberFormat="1" applyFont="1" applyBorder="1" applyAlignment="1">
      <alignment horizontal="center" vertical="center" wrapText="1"/>
    </xf>
    <xf numFmtId="3" fontId="50" fillId="0" borderId="25" xfId="0" applyNumberFormat="1" applyFont="1" applyBorder="1" applyAlignment="1">
      <alignment horizontal="center" vertical="center"/>
    </xf>
    <xf numFmtId="3" fontId="50" fillId="0" borderId="28" xfId="0" applyNumberFormat="1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 wrapText="1"/>
    </xf>
    <xf numFmtId="49" fontId="50" fillId="0" borderId="39" xfId="0" applyNumberFormat="1" applyFont="1" applyBorder="1" applyAlignment="1">
      <alignment horizontal="center" vertical="center" wrapText="1"/>
    </xf>
    <xf numFmtId="0" fontId="50" fillId="0" borderId="24" xfId="0" applyFont="1" applyBorder="1" applyAlignment="1">
      <alignment horizontal="center" vertical="center" wrapText="1"/>
    </xf>
    <xf numFmtId="3" fontId="53" fillId="0" borderId="27" xfId="0" applyNumberFormat="1" applyFont="1" applyBorder="1" applyAlignment="1">
      <alignment horizontal="center" vertical="center"/>
    </xf>
    <xf numFmtId="3" fontId="53" fillId="0" borderId="28" xfId="0" applyNumberFormat="1" applyFont="1" applyBorder="1" applyAlignment="1">
      <alignment horizontal="center" vertical="center"/>
    </xf>
    <xf numFmtId="174" fontId="53" fillId="0" borderId="1" xfId="0" applyNumberFormat="1" applyFont="1" applyBorder="1" applyAlignment="1">
      <alignment horizontal="center" vertical="center" wrapText="1"/>
    </xf>
    <xf numFmtId="49" fontId="50" fillId="0" borderId="1" xfId="68" applyNumberFormat="1" applyFont="1" applyBorder="1" applyAlignment="1">
      <alignment horizontal="left" vertical="center" wrapText="1"/>
    </xf>
    <xf numFmtId="2" fontId="53" fillId="0" borderId="27" xfId="0" applyNumberFormat="1" applyFont="1" applyBorder="1" applyAlignment="1">
      <alignment horizontal="center" vertical="center" wrapText="1"/>
    </xf>
    <xf numFmtId="2" fontId="50" fillId="0" borderId="27" xfId="0" applyNumberFormat="1" applyFont="1" applyBorder="1" applyAlignment="1">
      <alignment horizontal="center" vertical="center" wrapText="1"/>
    </xf>
    <xf numFmtId="0" fontId="49" fillId="0" borderId="0" xfId="0" applyFont="1" applyAlignment="1">
      <alignment vertical="center" wrapText="1"/>
    </xf>
    <xf numFmtId="176" fontId="53" fillId="0" borderId="27" xfId="0" applyNumberFormat="1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3" fontId="50" fillId="0" borderId="33" xfId="70" applyNumberFormat="1" applyFont="1" applyFill="1" applyBorder="1" applyAlignment="1">
      <alignment horizontal="center" vertical="center" wrapText="1"/>
    </xf>
    <xf numFmtId="3" fontId="50" fillId="0" borderId="5" xfId="70" applyNumberFormat="1" applyFont="1" applyFill="1" applyBorder="1" applyAlignment="1">
      <alignment horizontal="center" vertical="center" wrapText="1"/>
    </xf>
    <xf numFmtId="3" fontId="50" fillId="0" borderId="2" xfId="0" applyNumberFormat="1" applyFont="1" applyBorder="1" applyAlignment="1">
      <alignment horizontal="center" vertical="center" wrapText="1"/>
    </xf>
    <xf numFmtId="3" fontId="50" fillId="0" borderId="2" xfId="70" applyNumberFormat="1" applyFont="1" applyFill="1" applyBorder="1" applyAlignment="1">
      <alignment horizontal="center" vertical="center" wrapText="1"/>
    </xf>
    <xf numFmtId="0" fontId="49" fillId="0" borderId="2" xfId="1" applyFont="1" applyBorder="1" applyAlignment="1">
      <alignment horizontal="center"/>
    </xf>
    <xf numFmtId="3" fontId="50" fillId="0" borderId="42" xfId="70" applyNumberFormat="1" applyFont="1" applyFill="1" applyBorder="1" applyAlignment="1">
      <alignment horizontal="center" vertical="center" wrapText="1"/>
    </xf>
    <xf numFmtId="0" fontId="57" fillId="0" borderId="43" xfId="0" applyFont="1" applyBorder="1"/>
    <xf numFmtId="0" fontId="57" fillId="0" borderId="42" xfId="0" applyFont="1" applyBorder="1"/>
    <xf numFmtId="0" fontId="49" fillId="0" borderId="42" xfId="0" applyFont="1" applyBorder="1" applyAlignment="1">
      <alignment vertical="center" wrapText="1"/>
    </xf>
    <xf numFmtId="0" fontId="49" fillId="0" borderId="44" xfId="0" applyFont="1" applyBorder="1" applyAlignment="1">
      <alignment vertical="center" wrapText="1"/>
    </xf>
    <xf numFmtId="3" fontId="50" fillId="0" borderId="41" xfId="70" applyNumberFormat="1" applyFont="1" applyFill="1" applyBorder="1" applyAlignment="1">
      <alignment horizontal="center" vertical="center" wrapText="1"/>
    </xf>
    <xf numFmtId="0" fontId="41" fillId="0" borderId="9" xfId="1" applyFont="1" applyBorder="1" applyAlignment="1">
      <alignment horizontal="center" vertical="center" wrapText="1"/>
    </xf>
    <xf numFmtId="0" fontId="41" fillId="0" borderId="14" xfId="1" applyFont="1" applyBorder="1" applyAlignment="1">
      <alignment horizontal="center" vertical="center" wrapText="1"/>
    </xf>
    <xf numFmtId="0" fontId="41" fillId="0" borderId="32" xfId="1" applyFont="1" applyBorder="1" applyAlignment="1">
      <alignment horizontal="center" vertical="center" wrapText="1"/>
    </xf>
    <xf numFmtId="0" fontId="41" fillId="0" borderId="11" xfId="1" applyFont="1" applyBorder="1" applyAlignment="1">
      <alignment horizontal="center" vertical="center" wrapText="1"/>
    </xf>
    <xf numFmtId="0" fontId="41" fillId="0" borderId="12" xfId="1" applyFont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41" fillId="0" borderId="7" xfId="1" applyFont="1" applyBorder="1" applyAlignment="1">
      <alignment horizontal="center" vertical="center" wrapText="1"/>
    </xf>
    <xf numFmtId="0" fontId="41" fillId="0" borderId="4" xfId="1" applyFont="1" applyBorder="1" applyAlignment="1">
      <alignment horizontal="center" vertical="center" wrapText="1"/>
    </xf>
    <xf numFmtId="0" fontId="41" fillId="0" borderId="8" xfId="1" applyFont="1" applyBorder="1" applyAlignment="1">
      <alignment horizontal="center" vertical="center" wrapText="1"/>
    </xf>
    <xf numFmtId="0" fontId="41" fillId="0" borderId="10" xfId="1" applyFont="1" applyBorder="1" applyAlignment="1">
      <alignment horizontal="center" vertical="center" wrapText="1"/>
    </xf>
    <xf numFmtId="0" fontId="41" fillId="0" borderId="3" xfId="1" applyFont="1" applyBorder="1" applyAlignment="1">
      <alignment horizontal="center" vertical="center" wrapText="1"/>
    </xf>
    <xf numFmtId="0" fontId="41" fillId="0" borderId="24" xfId="1" applyFont="1" applyBorder="1" applyAlignment="1">
      <alignment horizontal="center" vertical="center" wrapText="1"/>
    </xf>
    <xf numFmtId="0" fontId="12" fillId="0" borderId="0" xfId="1" applyFont="1" applyAlignment="1">
      <alignment horizontal="right" vertical="top" wrapText="1"/>
    </xf>
    <xf numFmtId="0" fontId="12" fillId="0" borderId="0" xfId="1" applyFont="1" applyAlignment="1">
      <alignment horizontal="right" vertical="center"/>
    </xf>
    <xf numFmtId="0" fontId="35" fillId="0" borderId="0" xfId="1" applyFont="1" applyAlignment="1">
      <alignment horizontal="center" vertical="center"/>
    </xf>
    <xf numFmtId="0" fontId="36" fillId="0" borderId="0" xfId="1" applyFont="1" applyAlignment="1">
      <alignment horizontal="center" vertical="center"/>
    </xf>
    <xf numFmtId="0" fontId="46" fillId="0" borderId="0" xfId="1" applyFont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41" fillId="0" borderId="29" xfId="1" applyFont="1" applyBorder="1" applyAlignment="1">
      <alignment horizontal="center" vertical="center" wrapText="1"/>
    </xf>
    <xf numFmtId="0" fontId="41" fillId="0" borderId="30" xfId="1" applyFont="1" applyBorder="1" applyAlignment="1">
      <alignment horizontal="center" vertical="center" wrapText="1"/>
    </xf>
    <xf numFmtId="0" fontId="41" fillId="0" borderId="31" xfId="1" applyFont="1" applyBorder="1" applyAlignment="1">
      <alignment horizontal="center" vertical="center" wrapText="1"/>
    </xf>
    <xf numFmtId="0" fontId="41" fillId="0" borderId="2" xfId="1" applyFont="1" applyBorder="1" applyAlignment="1">
      <alignment horizontal="center" vertical="center" wrapText="1"/>
    </xf>
    <xf numFmtId="0" fontId="41" fillId="0" borderId="27" xfId="1" applyFont="1" applyBorder="1" applyAlignment="1">
      <alignment horizontal="center" vertical="center" wrapText="1"/>
    </xf>
    <xf numFmtId="0" fontId="41" fillId="0" borderId="25" xfId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0" fontId="41" fillId="33" borderId="5" xfId="1" applyFont="1" applyFill="1" applyBorder="1" applyAlignment="1">
      <alignment horizontal="center" vertical="center" wrapText="1"/>
    </xf>
    <xf numFmtId="0" fontId="41" fillId="33" borderId="6" xfId="1" applyFont="1" applyFill="1" applyBorder="1" applyAlignment="1">
      <alignment horizontal="center" vertical="center" wrapText="1"/>
    </xf>
    <xf numFmtId="0" fontId="41" fillId="33" borderId="7" xfId="1" applyFont="1" applyFill="1" applyBorder="1" applyAlignment="1">
      <alignment horizontal="center" vertical="center" wrapText="1"/>
    </xf>
    <xf numFmtId="0" fontId="41" fillId="33" borderId="8" xfId="1" applyFont="1" applyFill="1" applyBorder="1" applyAlignment="1">
      <alignment horizontal="center" vertical="center" wrapText="1"/>
    </xf>
    <xf numFmtId="0" fontId="41" fillId="0" borderId="5" xfId="1" applyFont="1" applyBorder="1" applyAlignment="1">
      <alignment horizontal="center" vertical="center" wrapText="1"/>
    </xf>
    <xf numFmtId="0" fontId="41" fillId="0" borderId="6" xfId="1" applyFont="1" applyBorder="1" applyAlignment="1">
      <alignment horizontal="center" vertical="center" wrapText="1"/>
    </xf>
    <xf numFmtId="0" fontId="41" fillId="0" borderId="28" xfId="1" applyFont="1" applyBorder="1" applyAlignment="1">
      <alignment horizontal="center" vertical="center" wrapText="1"/>
    </xf>
    <xf numFmtId="0" fontId="38" fillId="0" borderId="0" xfId="1" applyFont="1" applyAlignment="1">
      <alignment horizontal="left" vertical="center" wrapText="1"/>
    </xf>
    <xf numFmtId="0" fontId="38" fillId="0" borderId="2" xfId="0" applyFont="1" applyBorder="1" applyAlignment="1">
      <alignment horizontal="left" vertical="center" wrapText="1"/>
    </xf>
    <xf numFmtId="0" fontId="38" fillId="0" borderId="3" xfId="0" applyFont="1" applyBorder="1" applyAlignment="1">
      <alignment horizontal="left" vertical="center" wrapText="1"/>
    </xf>
    <xf numFmtId="0" fontId="38" fillId="0" borderId="24" xfId="0" applyFont="1" applyBorder="1" applyAlignment="1">
      <alignment horizontal="left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0" fontId="43" fillId="0" borderId="7" xfId="0" applyFont="1" applyBorder="1" applyAlignment="1">
      <alignment horizontal="center" vertical="center" wrapText="1"/>
    </xf>
    <xf numFmtId="49" fontId="53" fillId="0" borderId="2" xfId="0" applyNumberFormat="1" applyFont="1" applyBorder="1" applyAlignment="1">
      <alignment horizontal="center" vertical="center" wrapText="1"/>
    </xf>
    <xf numFmtId="49" fontId="53" fillId="0" borderId="3" xfId="0" applyNumberFormat="1" applyFont="1" applyBorder="1" applyAlignment="1">
      <alignment horizontal="center" vertical="center" wrapText="1"/>
    </xf>
    <xf numFmtId="49" fontId="53" fillId="0" borderId="24" xfId="0" applyNumberFormat="1" applyFont="1" applyBorder="1" applyAlignment="1">
      <alignment horizontal="center" vertical="center" wrapText="1"/>
    </xf>
    <xf numFmtId="172" fontId="53" fillId="0" borderId="1" xfId="70" applyNumberFormat="1" applyFont="1" applyFill="1" applyBorder="1" applyAlignment="1">
      <alignment horizontal="center" vertical="center" wrapText="1"/>
    </xf>
    <xf numFmtId="0" fontId="52" fillId="0" borderId="2" xfId="1" applyFont="1" applyBorder="1" applyAlignment="1">
      <alignment horizontal="center" vertical="center" wrapText="1"/>
    </xf>
    <xf numFmtId="0" fontId="52" fillId="0" borderId="3" xfId="1" applyFont="1" applyBorder="1" applyAlignment="1">
      <alignment horizontal="center" vertical="center" wrapText="1"/>
    </xf>
    <xf numFmtId="0" fontId="52" fillId="0" borderId="24" xfId="1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53" fillId="0" borderId="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172" fontId="53" fillId="0" borderId="1" xfId="0" applyNumberFormat="1" applyFont="1" applyBorder="1" applyAlignment="1">
      <alignment horizontal="center" vertical="center" wrapText="1"/>
    </xf>
    <xf numFmtId="0" fontId="52" fillId="0" borderId="10" xfId="1" applyFont="1" applyBorder="1" applyAlignment="1">
      <alignment horizontal="center" vertical="center" wrapText="1"/>
    </xf>
    <xf numFmtId="0" fontId="52" fillId="0" borderId="5" xfId="1" applyFont="1" applyBorder="1" applyAlignment="1">
      <alignment horizontal="center" vertical="center" wrapText="1"/>
    </xf>
    <xf numFmtId="0" fontId="52" fillId="0" borderId="6" xfId="1" applyFont="1" applyBorder="1" applyAlignment="1">
      <alignment horizontal="center" vertical="center" wrapText="1"/>
    </xf>
    <xf numFmtId="0" fontId="52" fillId="0" borderId="7" xfId="1" applyFont="1" applyBorder="1" applyAlignment="1">
      <alignment horizontal="center" vertical="center" wrapText="1"/>
    </xf>
    <xf numFmtId="0" fontId="52" fillId="0" borderId="8" xfId="1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49" fillId="0" borderId="24" xfId="0" applyFont="1" applyBorder="1" applyAlignment="1">
      <alignment horizontal="center" vertical="center" wrapText="1"/>
    </xf>
    <xf numFmtId="0" fontId="56" fillId="0" borderId="0" xfId="1" applyFont="1" applyAlignment="1">
      <alignment horizontal="right" vertical="top" wrapText="1"/>
    </xf>
    <xf numFmtId="0" fontId="56" fillId="0" borderId="0" xfId="1" applyFont="1" applyAlignment="1">
      <alignment horizontal="right" vertical="center"/>
    </xf>
    <xf numFmtId="0" fontId="54" fillId="0" borderId="0" xfId="1" applyFont="1" applyAlignment="1">
      <alignment horizontal="center" vertical="center"/>
    </xf>
    <xf numFmtId="0" fontId="55" fillId="0" borderId="0" xfId="1" applyFont="1" applyAlignment="1">
      <alignment horizontal="center" vertical="center"/>
    </xf>
    <xf numFmtId="0" fontId="51" fillId="0" borderId="0" xfId="1" applyFont="1" applyAlignment="1">
      <alignment horizontal="center" vertical="center"/>
    </xf>
    <xf numFmtId="49" fontId="52" fillId="0" borderId="9" xfId="1" applyNumberFormat="1" applyFont="1" applyBorder="1" applyAlignment="1">
      <alignment horizontal="center" vertical="center" wrapText="1"/>
    </xf>
    <xf numFmtId="49" fontId="52" fillId="0" borderId="14" xfId="1" applyNumberFormat="1" applyFont="1" applyBorder="1" applyAlignment="1">
      <alignment horizontal="center" vertical="center" wrapText="1"/>
    </xf>
    <xf numFmtId="49" fontId="52" fillId="0" borderId="32" xfId="1" applyNumberFormat="1" applyFont="1" applyBorder="1" applyAlignment="1">
      <alignment horizontal="center" vertical="center" wrapText="1"/>
    </xf>
    <xf numFmtId="0" fontId="52" fillId="0" borderId="11" xfId="1" applyFont="1" applyBorder="1" applyAlignment="1">
      <alignment horizontal="center" vertical="center" wrapText="1"/>
    </xf>
    <xf numFmtId="0" fontId="52" fillId="0" borderId="12" xfId="1" applyFont="1" applyBorder="1" applyAlignment="1">
      <alignment horizontal="center" vertical="center" wrapText="1"/>
    </xf>
    <xf numFmtId="0" fontId="52" fillId="0" borderId="13" xfId="1" applyFont="1" applyBorder="1" applyAlignment="1">
      <alignment horizontal="center" vertical="center" wrapText="1"/>
    </xf>
    <xf numFmtId="0" fontId="52" fillId="0" borderId="4" xfId="1" applyFont="1" applyBorder="1" applyAlignment="1">
      <alignment horizontal="center" vertical="center" wrapText="1"/>
    </xf>
    <xf numFmtId="0" fontId="52" fillId="0" borderId="29" xfId="1" applyFont="1" applyBorder="1" applyAlignment="1">
      <alignment horizontal="center" vertical="center" wrapText="1"/>
    </xf>
    <xf numFmtId="0" fontId="52" fillId="0" borderId="30" xfId="1" applyFont="1" applyBorder="1" applyAlignment="1">
      <alignment horizontal="center" vertical="center" wrapText="1"/>
    </xf>
    <xf numFmtId="0" fontId="52" fillId="0" borderId="31" xfId="1" applyFont="1" applyBorder="1" applyAlignment="1">
      <alignment horizontal="center" vertical="center" wrapText="1"/>
    </xf>
    <xf numFmtId="0" fontId="52" fillId="0" borderId="27" xfId="1" applyFont="1" applyBorder="1" applyAlignment="1">
      <alignment horizontal="center" vertical="center" wrapText="1"/>
    </xf>
    <xf numFmtId="0" fontId="52" fillId="0" borderId="25" xfId="1" applyFont="1" applyBorder="1" applyAlignment="1">
      <alignment horizontal="center" vertical="center" wrapText="1"/>
    </xf>
    <xf numFmtId="0" fontId="52" fillId="0" borderId="28" xfId="1" applyFont="1" applyBorder="1" applyAlignment="1">
      <alignment horizontal="center" vertical="center" wrapText="1"/>
    </xf>
    <xf numFmtId="3" fontId="52" fillId="0" borderId="2" xfId="1" applyNumberFormat="1" applyFont="1" applyBorder="1" applyAlignment="1">
      <alignment horizontal="center" vertical="center" wrapText="1"/>
    </xf>
    <xf numFmtId="3" fontId="52" fillId="0" borderId="3" xfId="1" applyNumberFormat="1" applyFont="1" applyBorder="1" applyAlignment="1">
      <alignment horizontal="center" vertical="center" wrapText="1"/>
    </xf>
    <xf numFmtId="3" fontId="52" fillId="0" borderId="24" xfId="1" applyNumberFormat="1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/>
    </xf>
    <xf numFmtId="0" fontId="53" fillId="0" borderId="3" xfId="0" applyFont="1" applyBorder="1" applyAlignment="1">
      <alignment horizontal="center" vertical="center"/>
    </xf>
    <xf numFmtId="0" fontId="53" fillId="0" borderId="24" xfId="0" applyFont="1" applyBorder="1" applyAlignment="1">
      <alignment horizontal="center" vertical="center"/>
    </xf>
    <xf numFmtId="3" fontId="53" fillId="0" borderId="1" xfId="0" applyNumberFormat="1" applyFont="1" applyBorder="1" applyAlignment="1">
      <alignment horizontal="center" vertical="center" wrapText="1"/>
    </xf>
    <xf numFmtId="3" fontId="53" fillId="0" borderId="2" xfId="0" applyNumberFormat="1" applyFont="1" applyBorder="1" applyAlignment="1">
      <alignment horizontal="center" vertical="center" wrapText="1"/>
    </xf>
    <xf numFmtId="0" fontId="49" fillId="0" borderId="31" xfId="0" applyFont="1" applyBorder="1" applyAlignment="1">
      <alignment horizontal="center" vertical="center" wrapText="1"/>
    </xf>
    <xf numFmtId="0" fontId="49" fillId="0" borderId="38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0" xfId="1" applyFont="1" applyAlignment="1">
      <alignment horizontal="right" vertical="center"/>
    </xf>
    <xf numFmtId="0" fontId="58" fillId="0" borderId="0" xfId="1" applyFont="1" applyAlignment="1">
      <alignment horizontal="center" vertical="center"/>
    </xf>
    <xf numFmtId="0" fontId="52" fillId="0" borderId="1" xfId="1" applyFont="1" applyBorder="1" applyAlignment="1">
      <alignment horizontal="center" vertical="center" wrapText="1"/>
    </xf>
    <xf numFmtId="0" fontId="52" fillId="0" borderId="34" xfId="1" applyFont="1" applyBorder="1" applyAlignment="1">
      <alignment horizontal="center" vertical="center" wrapText="1"/>
    </xf>
    <xf numFmtId="0" fontId="52" fillId="0" borderId="36" xfId="1" applyFont="1" applyBorder="1" applyAlignment="1">
      <alignment horizontal="center" vertical="center" wrapText="1"/>
    </xf>
    <xf numFmtId="0" fontId="52" fillId="0" borderId="38" xfId="1" applyFont="1" applyBorder="1" applyAlignment="1">
      <alignment horizontal="center" vertical="center" wrapText="1"/>
    </xf>
    <xf numFmtId="49" fontId="53" fillId="0" borderId="39" xfId="0" applyNumberFormat="1" applyFont="1" applyBorder="1" applyAlignment="1">
      <alignment horizontal="center" vertical="center" wrapText="1"/>
    </xf>
    <xf numFmtId="49" fontId="53" fillId="0" borderId="32" xfId="0" applyNumberFormat="1" applyFont="1" applyBorder="1" applyAlignment="1">
      <alignment horizontal="center" vertical="center" wrapText="1"/>
    </xf>
    <xf numFmtId="49" fontId="53" fillId="0" borderId="14" xfId="0" applyNumberFormat="1" applyFont="1" applyBorder="1" applyAlignment="1">
      <alignment horizontal="center" vertical="center" wrapText="1"/>
    </xf>
    <xf numFmtId="0" fontId="52" fillId="0" borderId="35" xfId="1" applyFont="1" applyBorder="1" applyAlignment="1">
      <alignment horizontal="center" vertical="center" wrapText="1"/>
    </xf>
    <xf numFmtId="0" fontId="52" fillId="0" borderId="37" xfId="1" applyFont="1" applyBorder="1" applyAlignment="1">
      <alignment horizontal="center" vertical="center" wrapText="1"/>
    </xf>
  </cellXfs>
  <cellStyles count="79">
    <cellStyle name="20% — акцент1" xfId="26" builtinId="30" customBuiltin="1"/>
    <cellStyle name="20% — акцент2" xfId="30" builtinId="34" customBuiltin="1"/>
    <cellStyle name="20% — акцент3" xfId="34" builtinId="38" customBuiltin="1"/>
    <cellStyle name="20% — акцент4" xfId="38" builtinId="42" customBuiltin="1"/>
    <cellStyle name="20% — акцент5" xfId="42" builtinId="46" customBuiltin="1"/>
    <cellStyle name="20% — акцент6" xfId="46" builtinId="50" customBuiltin="1"/>
    <cellStyle name="40% — акцент1" xfId="27" builtinId="31" customBuiltin="1"/>
    <cellStyle name="40% — акцент2" xfId="31" builtinId="35" customBuiltin="1"/>
    <cellStyle name="40% — акцент3" xfId="35" builtinId="39" customBuiltin="1"/>
    <cellStyle name="40% — акцент4" xfId="39" builtinId="43" customBuiltin="1"/>
    <cellStyle name="40% — акцент5" xfId="43" builtinId="47" customBuiltin="1"/>
    <cellStyle name="40% — акцент6" xfId="47" builtinId="51" customBuiltin="1"/>
    <cellStyle name="60% — акцент1" xfId="28" builtinId="32" customBuiltin="1"/>
    <cellStyle name="60% — акцент2" xfId="32" builtinId="36" customBuiltin="1"/>
    <cellStyle name="60% — акцент3" xfId="36" builtinId="40" customBuiltin="1"/>
    <cellStyle name="60% — акцент4" xfId="40" builtinId="44" customBuiltin="1"/>
    <cellStyle name="60% — акцент5" xfId="44" builtinId="48" customBuiltin="1"/>
    <cellStyle name="60% — акцент6" xfId="48" builtinId="52" customBuiltin="1"/>
    <cellStyle name="Comma [0]_irl tel sep5" xfId="55" xr:uid="{00000000-0005-0000-0000-000012000000}"/>
    <cellStyle name="Comma_irl tel sep5" xfId="56" xr:uid="{00000000-0005-0000-0000-000013000000}"/>
    <cellStyle name="Currency [0]_irl tel sep5" xfId="57" xr:uid="{00000000-0005-0000-0000-000014000000}"/>
    <cellStyle name="Currency_irl tel sep5" xfId="58" xr:uid="{00000000-0005-0000-0000-000015000000}"/>
    <cellStyle name="Normal_irl tel sep5" xfId="59" xr:uid="{00000000-0005-0000-0000-000016000000}"/>
    <cellStyle name="normбlnм_laroux" xfId="60" xr:uid="{00000000-0005-0000-0000-000017000000}"/>
    <cellStyle name="Акцент1" xfId="25" builtinId="29" customBuiltin="1"/>
    <cellStyle name="Акцент2" xfId="29" builtinId="33" customBuiltin="1"/>
    <cellStyle name="Акцент3" xfId="33" builtinId="37" customBuiltin="1"/>
    <cellStyle name="Акцент4" xfId="37" builtinId="41" customBuiltin="1"/>
    <cellStyle name="Акцент5" xfId="41" builtinId="45" customBuiltin="1"/>
    <cellStyle name="Акцент6" xfId="45" builtinId="49" customBuiltin="1"/>
    <cellStyle name="Ввод " xfId="17" builtinId="20" customBuiltin="1"/>
    <cellStyle name="Вывод" xfId="18" builtinId="21" customBuiltin="1"/>
    <cellStyle name="Вычисление" xfId="1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24" builtinId="25" customBuiltin="1"/>
    <cellStyle name="Контрольная ячейка" xfId="21" builtinId="23" customBuiltin="1"/>
    <cellStyle name="Название" xfId="9" builtinId="15" customBuiltin="1"/>
    <cellStyle name="Нейтральный" xfId="16" builtinId="28" customBuiltin="1"/>
    <cellStyle name="Обычный" xfId="0" builtinId="0"/>
    <cellStyle name="Обычный 10" xfId="69" xr:uid="{00000000-0005-0000-0000-00002A000000}"/>
    <cellStyle name="Обычный 17 5 2" xfId="6" xr:uid="{00000000-0005-0000-0000-00002B000000}"/>
    <cellStyle name="Обычный 17 5 2 2" xfId="50" xr:uid="{00000000-0005-0000-0000-00002C000000}"/>
    <cellStyle name="Обычный 17 6 2" xfId="8" xr:uid="{00000000-0005-0000-0000-00002D000000}"/>
    <cellStyle name="Обычный 17 6 2 2" xfId="51" xr:uid="{00000000-0005-0000-0000-00002E000000}"/>
    <cellStyle name="Обычный 2" xfId="1" xr:uid="{00000000-0005-0000-0000-00002F000000}"/>
    <cellStyle name="Обычный 2 2" xfId="61" xr:uid="{00000000-0005-0000-0000-000030000000}"/>
    <cellStyle name="Обычный 2 3" xfId="52" xr:uid="{00000000-0005-0000-0000-000031000000}"/>
    <cellStyle name="Обычный 26" xfId="3" xr:uid="{00000000-0005-0000-0000-000032000000}"/>
    <cellStyle name="Обычный 28" xfId="2" xr:uid="{00000000-0005-0000-0000-000033000000}"/>
    <cellStyle name="Обычный 29" xfId="67" xr:uid="{00000000-0005-0000-0000-000034000000}"/>
    <cellStyle name="Обычный 3" xfId="4" xr:uid="{00000000-0005-0000-0000-000035000000}"/>
    <cellStyle name="Обычный 3 2" xfId="62" xr:uid="{00000000-0005-0000-0000-000036000000}"/>
    <cellStyle name="Обычный 30" xfId="73" xr:uid="{00000000-0005-0000-0000-000037000000}"/>
    <cellStyle name="Обычный 33" xfId="74" xr:uid="{00000000-0005-0000-0000-000038000000}"/>
    <cellStyle name="Обычный 34" xfId="7" xr:uid="{00000000-0005-0000-0000-000039000000}"/>
    <cellStyle name="Обычный 36" xfId="75" xr:uid="{00000000-0005-0000-0000-00003A000000}"/>
    <cellStyle name="Обычный 39" xfId="76" xr:uid="{00000000-0005-0000-0000-00003B000000}"/>
    <cellStyle name="Обычный 4" xfId="5" xr:uid="{00000000-0005-0000-0000-00003C000000}"/>
    <cellStyle name="Обычный 4 2" xfId="54" xr:uid="{00000000-0005-0000-0000-00003D000000}"/>
    <cellStyle name="Обычный 40 2 2 2" xfId="68" xr:uid="{00000000-0005-0000-0000-00003E000000}"/>
    <cellStyle name="Обычный 44" xfId="71" xr:uid="{00000000-0005-0000-0000-00003F000000}"/>
    <cellStyle name="Обычный 45" xfId="72" xr:uid="{00000000-0005-0000-0000-000040000000}"/>
    <cellStyle name="Обычный 5" xfId="49" xr:uid="{00000000-0005-0000-0000-000041000000}"/>
    <cellStyle name="Обычный 7" xfId="77" xr:uid="{00000000-0005-0000-0000-000042000000}"/>
    <cellStyle name="Обычный 8" xfId="78" xr:uid="{00000000-0005-0000-0000-000043000000}"/>
    <cellStyle name="Плохой" xfId="15" builtinId="27" customBuiltin="1"/>
    <cellStyle name="Пояснение" xfId="23" builtinId="53" customBuiltin="1"/>
    <cellStyle name="Примечание 2" xfId="63" xr:uid="{00000000-0005-0000-0000-000046000000}"/>
    <cellStyle name="Связанная ячейка" xfId="20" builtinId="24" customBuiltin="1"/>
    <cellStyle name="Стиль 1" xfId="64" xr:uid="{00000000-0005-0000-0000-000048000000}"/>
    <cellStyle name="Текст предупреждения" xfId="22" builtinId="11" customBuiltin="1"/>
    <cellStyle name="Тысячи [0]_Диалог Накладная" xfId="65" xr:uid="{00000000-0005-0000-0000-00004A000000}"/>
    <cellStyle name="Тысячи_Диалог Накладная" xfId="66" xr:uid="{00000000-0005-0000-0000-00004B000000}"/>
    <cellStyle name="Финансовый" xfId="70" builtinId="3"/>
    <cellStyle name="Финансовый 2" xfId="53" xr:uid="{00000000-0005-0000-0000-00004D000000}"/>
    <cellStyle name="Хороший" xfId="14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outlinePr summaryBelow="0"/>
    <pageSetUpPr fitToPage="1"/>
  </sheetPr>
  <dimension ref="A1:AA24"/>
  <sheetViews>
    <sheetView view="pageBreakPreview" topLeftCell="A7" zoomScale="40" zoomScaleNormal="70" zoomScaleSheetLayoutView="40" workbookViewId="0">
      <selection activeCell="C18" sqref="C18"/>
    </sheetView>
  </sheetViews>
  <sheetFormatPr defaultRowHeight="18.75" x14ac:dyDescent="0.3"/>
  <cols>
    <col min="1" max="1" width="8.42578125" style="4" customWidth="1"/>
    <col min="2" max="2" width="15.140625" style="1" customWidth="1"/>
    <col min="3" max="3" width="77.5703125" style="5" customWidth="1"/>
    <col min="4" max="4" width="9.42578125" style="5" customWidth="1"/>
    <col min="5" max="5" width="14.5703125" style="5" customWidth="1"/>
    <col min="6" max="6" width="13.7109375" style="1" customWidth="1"/>
    <col min="7" max="7" width="13.5703125" style="1" customWidth="1"/>
    <col min="8" max="8" width="12.85546875" style="1" customWidth="1"/>
    <col min="9" max="9" width="15.5703125" style="5" customWidth="1"/>
    <col min="10" max="10" width="15.85546875" style="1" customWidth="1"/>
    <col min="11" max="11" width="13.28515625" style="1" customWidth="1"/>
    <col min="12" max="12" width="16.140625" style="6" customWidth="1"/>
    <col min="13" max="13" width="15.28515625" style="1" customWidth="1"/>
    <col min="14" max="14" width="11.42578125" style="1" customWidth="1"/>
    <col min="15" max="15" width="16.7109375" style="1" customWidth="1"/>
    <col min="16" max="16" width="6.5703125" style="1" customWidth="1"/>
    <col min="17" max="17" width="8.85546875" style="1" customWidth="1"/>
    <col min="18" max="18" width="15.28515625" style="29" customWidth="1"/>
    <col min="19" max="19" width="14.140625" style="29" customWidth="1"/>
    <col min="20" max="20" width="12.42578125" style="34" customWidth="1"/>
    <col min="21" max="21" width="12.42578125" style="35" customWidth="1"/>
    <col min="22" max="23" width="9.28515625" style="29" bestFit="1" customWidth="1"/>
    <col min="24" max="25" width="13.140625" style="29" customWidth="1"/>
    <col min="26" max="26" width="62.140625" style="1" customWidth="1"/>
    <col min="27" max="27" width="30.5703125" style="1" customWidth="1"/>
    <col min="28" max="255" width="9.140625" style="1"/>
    <col min="256" max="256" width="1.140625" style="1" customWidth="1"/>
    <col min="257" max="257" width="9.28515625" style="1" bestFit="1" customWidth="1"/>
    <col min="258" max="258" width="14.85546875" style="1" customWidth="1"/>
    <col min="259" max="259" width="16.85546875" style="1" customWidth="1"/>
    <col min="260" max="260" width="10" style="1" customWidth="1"/>
    <col min="261" max="262" width="9.28515625" style="1" bestFit="1" customWidth="1"/>
    <col min="263" max="263" width="14.85546875" style="1" customWidth="1"/>
    <col min="264" max="264" width="11" style="1" customWidth="1"/>
    <col min="265" max="265" width="13.7109375" style="1" customWidth="1"/>
    <col min="266" max="266" width="14.28515625" style="1" customWidth="1"/>
    <col min="267" max="267" width="12.85546875" style="1" customWidth="1"/>
    <col min="268" max="268" width="13.5703125" style="1" customWidth="1"/>
    <col min="269" max="269" width="15.140625" style="1" customWidth="1"/>
    <col min="270" max="270" width="12.42578125" style="1" customWidth="1"/>
    <col min="271" max="271" width="12.5703125" style="1" customWidth="1"/>
    <col min="272" max="272" width="9.28515625" style="1" bestFit="1" customWidth="1"/>
    <col min="273" max="273" width="9.7109375" style="1" customWidth="1"/>
    <col min="274" max="274" width="8.5703125" style="1" customWidth="1"/>
    <col min="275" max="275" width="8.42578125" style="1" customWidth="1"/>
    <col min="276" max="276" width="10" style="1" customWidth="1"/>
    <col min="277" max="277" width="10.140625" style="1" customWidth="1"/>
    <col min="278" max="279" width="9.28515625" style="1" bestFit="1" customWidth="1"/>
    <col min="280" max="280" width="15.5703125" style="1" customWidth="1"/>
    <col min="281" max="281" width="15.28515625" style="1" customWidth="1"/>
    <col min="282" max="282" width="13.42578125" style="1" customWidth="1"/>
    <col min="283" max="283" width="10.85546875" style="1" customWidth="1"/>
    <col min="284" max="511" width="9.140625" style="1"/>
    <col min="512" max="512" width="1.140625" style="1" customWidth="1"/>
    <col min="513" max="513" width="9.28515625" style="1" bestFit="1" customWidth="1"/>
    <col min="514" max="514" width="14.85546875" style="1" customWidth="1"/>
    <col min="515" max="515" width="16.85546875" style="1" customWidth="1"/>
    <col min="516" max="516" width="10" style="1" customWidth="1"/>
    <col min="517" max="518" width="9.28515625" style="1" bestFit="1" customWidth="1"/>
    <col min="519" max="519" width="14.85546875" style="1" customWidth="1"/>
    <col min="520" max="520" width="11" style="1" customWidth="1"/>
    <col min="521" max="521" width="13.7109375" style="1" customWidth="1"/>
    <col min="522" max="522" width="14.28515625" style="1" customWidth="1"/>
    <col min="523" max="523" width="12.85546875" style="1" customWidth="1"/>
    <col min="524" max="524" width="13.5703125" style="1" customWidth="1"/>
    <col min="525" max="525" width="15.140625" style="1" customWidth="1"/>
    <col min="526" max="526" width="12.42578125" style="1" customWidth="1"/>
    <col min="527" max="527" width="12.5703125" style="1" customWidth="1"/>
    <col min="528" max="528" width="9.28515625" style="1" bestFit="1" customWidth="1"/>
    <col min="529" max="529" width="9.7109375" style="1" customWidth="1"/>
    <col min="530" max="530" width="8.5703125" style="1" customWidth="1"/>
    <col min="531" max="531" width="8.42578125" style="1" customWidth="1"/>
    <col min="532" max="532" width="10" style="1" customWidth="1"/>
    <col min="533" max="533" width="10.140625" style="1" customWidth="1"/>
    <col min="534" max="535" width="9.28515625" style="1" bestFit="1" customWidth="1"/>
    <col min="536" max="536" width="15.5703125" style="1" customWidth="1"/>
    <col min="537" max="537" width="15.28515625" style="1" customWidth="1"/>
    <col min="538" max="538" width="13.42578125" style="1" customWidth="1"/>
    <col min="539" max="539" width="10.85546875" style="1" customWidth="1"/>
    <col min="540" max="767" width="9.140625" style="1"/>
    <col min="768" max="768" width="1.140625" style="1" customWidth="1"/>
    <col min="769" max="769" width="9.28515625" style="1" bestFit="1" customWidth="1"/>
    <col min="770" max="770" width="14.85546875" style="1" customWidth="1"/>
    <col min="771" max="771" width="16.85546875" style="1" customWidth="1"/>
    <col min="772" max="772" width="10" style="1" customWidth="1"/>
    <col min="773" max="774" width="9.28515625" style="1" bestFit="1" customWidth="1"/>
    <col min="775" max="775" width="14.85546875" style="1" customWidth="1"/>
    <col min="776" max="776" width="11" style="1" customWidth="1"/>
    <col min="777" max="777" width="13.7109375" style="1" customWidth="1"/>
    <col min="778" max="778" width="14.28515625" style="1" customWidth="1"/>
    <col min="779" max="779" width="12.85546875" style="1" customWidth="1"/>
    <col min="780" max="780" width="13.5703125" style="1" customWidth="1"/>
    <col min="781" max="781" width="15.140625" style="1" customWidth="1"/>
    <col min="782" max="782" width="12.42578125" style="1" customWidth="1"/>
    <col min="783" max="783" width="12.5703125" style="1" customWidth="1"/>
    <col min="784" max="784" width="9.28515625" style="1" bestFit="1" customWidth="1"/>
    <col min="785" max="785" width="9.7109375" style="1" customWidth="1"/>
    <col min="786" max="786" width="8.5703125" style="1" customWidth="1"/>
    <col min="787" max="787" width="8.42578125" style="1" customWidth="1"/>
    <col min="788" max="788" width="10" style="1" customWidth="1"/>
    <col min="789" max="789" width="10.140625" style="1" customWidth="1"/>
    <col min="790" max="791" width="9.28515625" style="1" bestFit="1" customWidth="1"/>
    <col min="792" max="792" width="15.5703125" style="1" customWidth="1"/>
    <col min="793" max="793" width="15.28515625" style="1" customWidth="1"/>
    <col min="794" max="794" width="13.42578125" style="1" customWidth="1"/>
    <col min="795" max="795" width="10.85546875" style="1" customWidth="1"/>
    <col min="796" max="1023" width="9.140625" style="1"/>
    <col min="1024" max="1024" width="1.140625" style="1" customWidth="1"/>
    <col min="1025" max="1025" width="9.28515625" style="1" bestFit="1" customWidth="1"/>
    <col min="1026" max="1026" width="14.85546875" style="1" customWidth="1"/>
    <col min="1027" max="1027" width="16.85546875" style="1" customWidth="1"/>
    <col min="1028" max="1028" width="10" style="1" customWidth="1"/>
    <col min="1029" max="1030" width="9.28515625" style="1" bestFit="1" customWidth="1"/>
    <col min="1031" max="1031" width="14.85546875" style="1" customWidth="1"/>
    <col min="1032" max="1032" width="11" style="1" customWidth="1"/>
    <col min="1033" max="1033" width="13.7109375" style="1" customWidth="1"/>
    <col min="1034" max="1034" width="14.28515625" style="1" customWidth="1"/>
    <col min="1035" max="1035" width="12.85546875" style="1" customWidth="1"/>
    <col min="1036" max="1036" width="13.5703125" style="1" customWidth="1"/>
    <col min="1037" max="1037" width="15.140625" style="1" customWidth="1"/>
    <col min="1038" max="1038" width="12.42578125" style="1" customWidth="1"/>
    <col min="1039" max="1039" width="12.5703125" style="1" customWidth="1"/>
    <col min="1040" max="1040" width="9.28515625" style="1" bestFit="1" customWidth="1"/>
    <col min="1041" max="1041" width="9.7109375" style="1" customWidth="1"/>
    <col min="1042" max="1042" width="8.5703125" style="1" customWidth="1"/>
    <col min="1043" max="1043" width="8.42578125" style="1" customWidth="1"/>
    <col min="1044" max="1044" width="10" style="1" customWidth="1"/>
    <col min="1045" max="1045" width="10.140625" style="1" customWidth="1"/>
    <col min="1046" max="1047" width="9.28515625" style="1" bestFit="1" customWidth="1"/>
    <col min="1048" max="1048" width="15.5703125" style="1" customWidth="1"/>
    <col min="1049" max="1049" width="15.28515625" style="1" customWidth="1"/>
    <col min="1050" max="1050" width="13.42578125" style="1" customWidth="1"/>
    <col min="1051" max="1051" width="10.85546875" style="1" customWidth="1"/>
    <col min="1052" max="1279" width="9.140625" style="1"/>
    <col min="1280" max="1280" width="1.140625" style="1" customWidth="1"/>
    <col min="1281" max="1281" width="9.28515625" style="1" bestFit="1" customWidth="1"/>
    <col min="1282" max="1282" width="14.85546875" style="1" customWidth="1"/>
    <col min="1283" max="1283" width="16.85546875" style="1" customWidth="1"/>
    <col min="1284" max="1284" width="10" style="1" customWidth="1"/>
    <col min="1285" max="1286" width="9.28515625" style="1" bestFit="1" customWidth="1"/>
    <col min="1287" max="1287" width="14.85546875" style="1" customWidth="1"/>
    <col min="1288" max="1288" width="11" style="1" customWidth="1"/>
    <col min="1289" max="1289" width="13.7109375" style="1" customWidth="1"/>
    <col min="1290" max="1290" width="14.28515625" style="1" customWidth="1"/>
    <col min="1291" max="1291" width="12.85546875" style="1" customWidth="1"/>
    <col min="1292" max="1292" width="13.5703125" style="1" customWidth="1"/>
    <col min="1293" max="1293" width="15.140625" style="1" customWidth="1"/>
    <col min="1294" max="1294" width="12.42578125" style="1" customWidth="1"/>
    <col min="1295" max="1295" width="12.5703125" style="1" customWidth="1"/>
    <col min="1296" max="1296" width="9.28515625" style="1" bestFit="1" customWidth="1"/>
    <col min="1297" max="1297" width="9.7109375" style="1" customWidth="1"/>
    <col min="1298" max="1298" width="8.5703125" style="1" customWidth="1"/>
    <col min="1299" max="1299" width="8.42578125" style="1" customWidth="1"/>
    <col min="1300" max="1300" width="10" style="1" customWidth="1"/>
    <col min="1301" max="1301" width="10.140625" style="1" customWidth="1"/>
    <col min="1302" max="1303" width="9.28515625" style="1" bestFit="1" customWidth="1"/>
    <col min="1304" max="1304" width="15.5703125" style="1" customWidth="1"/>
    <col min="1305" max="1305" width="15.28515625" style="1" customWidth="1"/>
    <col min="1306" max="1306" width="13.42578125" style="1" customWidth="1"/>
    <col min="1307" max="1307" width="10.85546875" style="1" customWidth="1"/>
    <col min="1308" max="1535" width="9.140625" style="1"/>
    <col min="1536" max="1536" width="1.140625" style="1" customWidth="1"/>
    <col min="1537" max="1537" width="9.28515625" style="1" bestFit="1" customWidth="1"/>
    <col min="1538" max="1538" width="14.85546875" style="1" customWidth="1"/>
    <col min="1539" max="1539" width="16.85546875" style="1" customWidth="1"/>
    <col min="1540" max="1540" width="10" style="1" customWidth="1"/>
    <col min="1541" max="1542" width="9.28515625" style="1" bestFit="1" customWidth="1"/>
    <col min="1543" max="1543" width="14.85546875" style="1" customWidth="1"/>
    <col min="1544" max="1544" width="11" style="1" customWidth="1"/>
    <col min="1545" max="1545" width="13.7109375" style="1" customWidth="1"/>
    <col min="1546" max="1546" width="14.28515625" style="1" customWidth="1"/>
    <col min="1547" max="1547" width="12.85546875" style="1" customWidth="1"/>
    <col min="1548" max="1548" width="13.5703125" style="1" customWidth="1"/>
    <col min="1549" max="1549" width="15.140625" style="1" customWidth="1"/>
    <col min="1550" max="1550" width="12.42578125" style="1" customWidth="1"/>
    <col min="1551" max="1551" width="12.5703125" style="1" customWidth="1"/>
    <col min="1552" max="1552" width="9.28515625" style="1" bestFit="1" customWidth="1"/>
    <col min="1553" max="1553" width="9.7109375" style="1" customWidth="1"/>
    <col min="1554" max="1554" width="8.5703125" style="1" customWidth="1"/>
    <col min="1555" max="1555" width="8.42578125" style="1" customWidth="1"/>
    <col min="1556" max="1556" width="10" style="1" customWidth="1"/>
    <col min="1557" max="1557" width="10.140625" style="1" customWidth="1"/>
    <col min="1558" max="1559" width="9.28515625" style="1" bestFit="1" customWidth="1"/>
    <col min="1560" max="1560" width="15.5703125" style="1" customWidth="1"/>
    <col min="1561" max="1561" width="15.28515625" style="1" customWidth="1"/>
    <col min="1562" max="1562" width="13.42578125" style="1" customWidth="1"/>
    <col min="1563" max="1563" width="10.85546875" style="1" customWidth="1"/>
    <col min="1564" max="1791" width="9.140625" style="1"/>
    <col min="1792" max="1792" width="1.140625" style="1" customWidth="1"/>
    <col min="1793" max="1793" width="9.28515625" style="1" bestFit="1" customWidth="1"/>
    <col min="1794" max="1794" width="14.85546875" style="1" customWidth="1"/>
    <col min="1795" max="1795" width="16.85546875" style="1" customWidth="1"/>
    <col min="1796" max="1796" width="10" style="1" customWidth="1"/>
    <col min="1797" max="1798" width="9.28515625" style="1" bestFit="1" customWidth="1"/>
    <col min="1799" max="1799" width="14.85546875" style="1" customWidth="1"/>
    <col min="1800" max="1800" width="11" style="1" customWidth="1"/>
    <col min="1801" max="1801" width="13.7109375" style="1" customWidth="1"/>
    <col min="1802" max="1802" width="14.28515625" style="1" customWidth="1"/>
    <col min="1803" max="1803" width="12.85546875" style="1" customWidth="1"/>
    <col min="1804" max="1804" width="13.5703125" style="1" customWidth="1"/>
    <col min="1805" max="1805" width="15.140625" style="1" customWidth="1"/>
    <col min="1806" max="1806" width="12.42578125" style="1" customWidth="1"/>
    <col min="1807" max="1807" width="12.5703125" style="1" customWidth="1"/>
    <col min="1808" max="1808" width="9.28515625" style="1" bestFit="1" customWidth="1"/>
    <col min="1809" max="1809" width="9.7109375" style="1" customWidth="1"/>
    <col min="1810" max="1810" width="8.5703125" style="1" customWidth="1"/>
    <col min="1811" max="1811" width="8.42578125" style="1" customWidth="1"/>
    <col min="1812" max="1812" width="10" style="1" customWidth="1"/>
    <col min="1813" max="1813" width="10.140625" style="1" customWidth="1"/>
    <col min="1814" max="1815" width="9.28515625" style="1" bestFit="1" customWidth="1"/>
    <col min="1816" max="1816" width="15.5703125" style="1" customWidth="1"/>
    <col min="1817" max="1817" width="15.28515625" style="1" customWidth="1"/>
    <col min="1818" max="1818" width="13.42578125" style="1" customWidth="1"/>
    <col min="1819" max="1819" width="10.85546875" style="1" customWidth="1"/>
    <col min="1820" max="2047" width="9.140625" style="1"/>
    <col min="2048" max="2048" width="1.140625" style="1" customWidth="1"/>
    <col min="2049" max="2049" width="9.28515625" style="1" bestFit="1" customWidth="1"/>
    <col min="2050" max="2050" width="14.85546875" style="1" customWidth="1"/>
    <col min="2051" max="2051" width="16.85546875" style="1" customWidth="1"/>
    <col min="2052" max="2052" width="10" style="1" customWidth="1"/>
    <col min="2053" max="2054" width="9.28515625" style="1" bestFit="1" customWidth="1"/>
    <col min="2055" max="2055" width="14.85546875" style="1" customWidth="1"/>
    <col min="2056" max="2056" width="11" style="1" customWidth="1"/>
    <col min="2057" max="2057" width="13.7109375" style="1" customWidth="1"/>
    <col min="2058" max="2058" width="14.28515625" style="1" customWidth="1"/>
    <col min="2059" max="2059" width="12.85546875" style="1" customWidth="1"/>
    <col min="2060" max="2060" width="13.5703125" style="1" customWidth="1"/>
    <col min="2061" max="2061" width="15.140625" style="1" customWidth="1"/>
    <col min="2062" max="2062" width="12.42578125" style="1" customWidth="1"/>
    <col min="2063" max="2063" width="12.5703125" style="1" customWidth="1"/>
    <col min="2064" max="2064" width="9.28515625" style="1" bestFit="1" customWidth="1"/>
    <col min="2065" max="2065" width="9.7109375" style="1" customWidth="1"/>
    <col min="2066" max="2066" width="8.5703125" style="1" customWidth="1"/>
    <col min="2067" max="2067" width="8.42578125" style="1" customWidth="1"/>
    <col min="2068" max="2068" width="10" style="1" customWidth="1"/>
    <col min="2069" max="2069" width="10.140625" style="1" customWidth="1"/>
    <col min="2070" max="2071" width="9.28515625" style="1" bestFit="1" customWidth="1"/>
    <col min="2072" max="2072" width="15.5703125" style="1" customWidth="1"/>
    <col min="2073" max="2073" width="15.28515625" style="1" customWidth="1"/>
    <col min="2074" max="2074" width="13.42578125" style="1" customWidth="1"/>
    <col min="2075" max="2075" width="10.85546875" style="1" customWidth="1"/>
    <col min="2076" max="2303" width="9.140625" style="1"/>
    <col min="2304" max="2304" width="1.140625" style="1" customWidth="1"/>
    <col min="2305" max="2305" width="9.28515625" style="1" bestFit="1" customWidth="1"/>
    <col min="2306" max="2306" width="14.85546875" style="1" customWidth="1"/>
    <col min="2307" max="2307" width="16.85546875" style="1" customWidth="1"/>
    <col min="2308" max="2308" width="10" style="1" customWidth="1"/>
    <col min="2309" max="2310" width="9.28515625" style="1" bestFit="1" customWidth="1"/>
    <col min="2311" max="2311" width="14.85546875" style="1" customWidth="1"/>
    <col min="2312" max="2312" width="11" style="1" customWidth="1"/>
    <col min="2313" max="2313" width="13.7109375" style="1" customWidth="1"/>
    <col min="2314" max="2314" width="14.28515625" style="1" customWidth="1"/>
    <col min="2315" max="2315" width="12.85546875" style="1" customWidth="1"/>
    <col min="2316" max="2316" width="13.5703125" style="1" customWidth="1"/>
    <col min="2317" max="2317" width="15.140625" style="1" customWidth="1"/>
    <col min="2318" max="2318" width="12.42578125" style="1" customWidth="1"/>
    <col min="2319" max="2319" width="12.5703125" style="1" customWidth="1"/>
    <col min="2320" max="2320" width="9.28515625" style="1" bestFit="1" customWidth="1"/>
    <col min="2321" max="2321" width="9.7109375" style="1" customWidth="1"/>
    <col min="2322" max="2322" width="8.5703125" style="1" customWidth="1"/>
    <col min="2323" max="2323" width="8.42578125" style="1" customWidth="1"/>
    <col min="2324" max="2324" width="10" style="1" customWidth="1"/>
    <col min="2325" max="2325" width="10.140625" style="1" customWidth="1"/>
    <col min="2326" max="2327" width="9.28515625" style="1" bestFit="1" customWidth="1"/>
    <col min="2328" max="2328" width="15.5703125" style="1" customWidth="1"/>
    <col min="2329" max="2329" width="15.28515625" style="1" customWidth="1"/>
    <col min="2330" max="2330" width="13.42578125" style="1" customWidth="1"/>
    <col min="2331" max="2331" width="10.85546875" style="1" customWidth="1"/>
    <col min="2332" max="2559" width="9.140625" style="1"/>
    <col min="2560" max="2560" width="1.140625" style="1" customWidth="1"/>
    <col min="2561" max="2561" width="9.28515625" style="1" bestFit="1" customWidth="1"/>
    <col min="2562" max="2562" width="14.85546875" style="1" customWidth="1"/>
    <col min="2563" max="2563" width="16.85546875" style="1" customWidth="1"/>
    <col min="2564" max="2564" width="10" style="1" customWidth="1"/>
    <col min="2565" max="2566" width="9.28515625" style="1" bestFit="1" customWidth="1"/>
    <col min="2567" max="2567" width="14.85546875" style="1" customWidth="1"/>
    <col min="2568" max="2568" width="11" style="1" customWidth="1"/>
    <col min="2569" max="2569" width="13.7109375" style="1" customWidth="1"/>
    <col min="2570" max="2570" width="14.28515625" style="1" customWidth="1"/>
    <col min="2571" max="2571" width="12.85546875" style="1" customWidth="1"/>
    <col min="2572" max="2572" width="13.5703125" style="1" customWidth="1"/>
    <col min="2573" max="2573" width="15.140625" style="1" customWidth="1"/>
    <col min="2574" max="2574" width="12.42578125" style="1" customWidth="1"/>
    <col min="2575" max="2575" width="12.5703125" style="1" customWidth="1"/>
    <col min="2576" max="2576" width="9.28515625" style="1" bestFit="1" customWidth="1"/>
    <col min="2577" max="2577" width="9.7109375" style="1" customWidth="1"/>
    <col min="2578" max="2578" width="8.5703125" style="1" customWidth="1"/>
    <col min="2579" max="2579" width="8.42578125" style="1" customWidth="1"/>
    <col min="2580" max="2580" width="10" style="1" customWidth="1"/>
    <col min="2581" max="2581" width="10.140625" style="1" customWidth="1"/>
    <col min="2582" max="2583" width="9.28515625" style="1" bestFit="1" customWidth="1"/>
    <col min="2584" max="2584" width="15.5703125" style="1" customWidth="1"/>
    <col min="2585" max="2585" width="15.28515625" style="1" customWidth="1"/>
    <col min="2586" max="2586" width="13.42578125" style="1" customWidth="1"/>
    <col min="2587" max="2587" width="10.85546875" style="1" customWidth="1"/>
    <col min="2588" max="2815" width="9.140625" style="1"/>
    <col min="2816" max="2816" width="1.140625" style="1" customWidth="1"/>
    <col min="2817" max="2817" width="9.28515625" style="1" bestFit="1" customWidth="1"/>
    <col min="2818" max="2818" width="14.85546875" style="1" customWidth="1"/>
    <col min="2819" max="2819" width="16.85546875" style="1" customWidth="1"/>
    <col min="2820" max="2820" width="10" style="1" customWidth="1"/>
    <col min="2821" max="2822" width="9.28515625" style="1" bestFit="1" customWidth="1"/>
    <col min="2823" max="2823" width="14.85546875" style="1" customWidth="1"/>
    <col min="2824" max="2824" width="11" style="1" customWidth="1"/>
    <col min="2825" max="2825" width="13.7109375" style="1" customWidth="1"/>
    <col min="2826" max="2826" width="14.28515625" style="1" customWidth="1"/>
    <col min="2827" max="2827" width="12.85546875" style="1" customWidth="1"/>
    <col min="2828" max="2828" width="13.5703125" style="1" customWidth="1"/>
    <col min="2829" max="2829" width="15.140625" style="1" customWidth="1"/>
    <col min="2830" max="2830" width="12.42578125" style="1" customWidth="1"/>
    <col min="2831" max="2831" width="12.5703125" style="1" customWidth="1"/>
    <col min="2832" max="2832" width="9.28515625" style="1" bestFit="1" customWidth="1"/>
    <col min="2833" max="2833" width="9.7109375" style="1" customWidth="1"/>
    <col min="2834" max="2834" width="8.5703125" style="1" customWidth="1"/>
    <col min="2835" max="2835" width="8.42578125" style="1" customWidth="1"/>
    <col min="2836" max="2836" width="10" style="1" customWidth="1"/>
    <col min="2837" max="2837" width="10.140625" style="1" customWidth="1"/>
    <col min="2838" max="2839" width="9.28515625" style="1" bestFit="1" customWidth="1"/>
    <col min="2840" max="2840" width="15.5703125" style="1" customWidth="1"/>
    <col min="2841" max="2841" width="15.28515625" style="1" customWidth="1"/>
    <col min="2842" max="2842" width="13.42578125" style="1" customWidth="1"/>
    <col min="2843" max="2843" width="10.85546875" style="1" customWidth="1"/>
    <col min="2844" max="3071" width="9.140625" style="1"/>
    <col min="3072" max="3072" width="1.140625" style="1" customWidth="1"/>
    <col min="3073" max="3073" width="9.28515625" style="1" bestFit="1" customWidth="1"/>
    <col min="3074" max="3074" width="14.85546875" style="1" customWidth="1"/>
    <col min="3075" max="3075" width="16.85546875" style="1" customWidth="1"/>
    <col min="3076" max="3076" width="10" style="1" customWidth="1"/>
    <col min="3077" max="3078" width="9.28515625" style="1" bestFit="1" customWidth="1"/>
    <col min="3079" max="3079" width="14.85546875" style="1" customWidth="1"/>
    <col min="3080" max="3080" width="11" style="1" customWidth="1"/>
    <col min="3081" max="3081" width="13.7109375" style="1" customWidth="1"/>
    <col min="3082" max="3082" width="14.28515625" style="1" customWidth="1"/>
    <col min="3083" max="3083" width="12.85546875" style="1" customWidth="1"/>
    <col min="3084" max="3084" width="13.5703125" style="1" customWidth="1"/>
    <col min="3085" max="3085" width="15.140625" style="1" customWidth="1"/>
    <col min="3086" max="3086" width="12.42578125" style="1" customWidth="1"/>
    <col min="3087" max="3087" width="12.5703125" style="1" customWidth="1"/>
    <col min="3088" max="3088" width="9.28515625" style="1" bestFit="1" customWidth="1"/>
    <col min="3089" max="3089" width="9.7109375" style="1" customWidth="1"/>
    <col min="3090" max="3090" width="8.5703125" style="1" customWidth="1"/>
    <col min="3091" max="3091" width="8.42578125" style="1" customWidth="1"/>
    <col min="3092" max="3092" width="10" style="1" customWidth="1"/>
    <col min="3093" max="3093" width="10.140625" style="1" customWidth="1"/>
    <col min="3094" max="3095" width="9.28515625" style="1" bestFit="1" customWidth="1"/>
    <col min="3096" max="3096" width="15.5703125" style="1" customWidth="1"/>
    <col min="3097" max="3097" width="15.28515625" style="1" customWidth="1"/>
    <col min="3098" max="3098" width="13.42578125" style="1" customWidth="1"/>
    <col min="3099" max="3099" width="10.85546875" style="1" customWidth="1"/>
    <col min="3100" max="3327" width="9.140625" style="1"/>
    <col min="3328" max="3328" width="1.140625" style="1" customWidth="1"/>
    <col min="3329" max="3329" width="9.28515625" style="1" bestFit="1" customWidth="1"/>
    <col min="3330" max="3330" width="14.85546875" style="1" customWidth="1"/>
    <col min="3331" max="3331" width="16.85546875" style="1" customWidth="1"/>
    <col min="3332" max="3332" width="10" style="1" customWidth="1"/>
    <col min="3333" max="3334" width="9.28515625" style="1" bestFit="1" customWidth="1"/>
    <col min="3335" max="3335" width="14.85546875" style="1" customWidth="1"/>
    <col min="3336" max="3336" width="11" style="1" customWidth="1"/>
    <col min="3337" max="3337" width="13.7109375" style="1" customWidth="1"/>
    <col min="3338" max="3338" width="14.28515625" style="1" customWidth="1"/>
    <col min="3339" max="3339" width="12.85546875" style="1" customWidth="1"/>
    <col min="3340" max="3340" width="13.5703125" style="1" customWidth="1"/>
    <col min="3341" max="3341" width="15.140625" style="1" customWidth="1"/>
    <col min="3342" max="3342" width="12.42578125" style="1" customWidth="1"/>
    <col min="3343" max="3343" width="12.5703125" style="1" customWidth="1"/>
    <col min="3344" max="3344" width="9.28515625" style="1" bestFit="1" customWidth="1"/>
    <col min="3345" max="3345" width="9.7109375" style="1" customWidth="1"/>
    <col min="3346" max="3346" width="8.5703125" style="1" customWidth="1"/>
    <col min="3347" max="3347" width="8.42578125" style="1" customWidth="1"/>
    <col min="3348" max="3348" width="10" style="1" customWidth="1"/>
    <col min="3349" max="3349" width="10.140625" style="1" customWidth="1"/>
    <col min="3350" max="3351" width="9.28515625" style="1" bestFit="1" customWidth="1"/>
    <col min="3352" max="3352" width="15.5703125" style="1" customWidth="1"/>
    <col min="3353" max="3353" width="15.28515625" style="1" customWidth="1"/>
    <col min="3354" max="3354" width="13.42578125" style="1" customWidth="1"/>
    <col min="3355" max="3355" width="10.85546875" style="1" customWidth="1"/>
    <col min="3356" max="3583" width="9.140625" style="1"/>
    <col min="3584" max="3584" width="1.140625" style="1" customWidth="1"/>
    <col min="3585" max="3585" width="9.28515625" style="1" bestFit="1" customWidth="1"/>
    <col min="3586" max="3586" width="14.85546875" style="1" customWidth="1"/>
    <col min="3587" max="3587" width="16.85546875" style="1" customWidth="1"/>
    <col min="3588" max="3588" width="10" style="1" customWidth="1"/>
    <col min="3589" max="3590" width="9.28515625" style="1" bestFit="1" customWidth="1"/>
    <col min="3591" max="3591" width="14.85546875" style="1" customWidth="1"/>
    <col min="3592" max="3592" width="11" style="1" customWidth="1"/>
    <col min="3593" max="3593" width="13.7109375" style="1" customWidth="1"/>
    <col min="3594" max="3594" width="14.28515625" style="1" customWidth="1"/>
    <col min="3595" max="3595" width="12.85546875" style="1" customWidth="1"/>
    <col min="3596" max="3596" width="13.5703125" style="1" customWidth="1"/>
    <col min="3597" max="3597" width="15.140625" style="1" customWidth="1"/>
    <col min="3598" max="3598" width="12.42578125" style="1" customWidth="1"/>
    <col min="3599" max="3599" width="12.5703125" style="1" customWidth="1"/>
    <col min="3600" max="3600" width="9.28515625" style="1" bestFit="1" customWidth="1"/>
    <col min="3601" max="3601" width="9.7109375" style="1" customWidth="1"/>
    <col min="3602" max="3602" width="8.5703125" style="1" customWidth="1"/>
    <col min="3603" max="3603" width="8.42578125" style="1" customWidth="1"/>
    <col min="3604" max="3604" width="10" style="1" customWidth="1"/>
    <col min="3605" max="3605" width="10.140625" style="1" customWidth="1"/>
    <col min="3606" max="3607" width="9.28515625" style="1" bestFit="1" customWidth="1"/>
    <col min="3608" max="3608" width="15.5703125" style="1" customWidth="1"/>
    <col min="3609" max="3609" width="15.28515625" style="1" customWidth="1"/>
    <col min="3610" max="3610" width="13.42578125" style="1" customWidth="1"/>
    <col min="3611" max="3611" width="10.85546875" style="1" customWidth="1"/>
    <col min="3612" max="3839" width="9.140625" style="1"/>
    <col min="3840" max="3840" width="1.140625" style="1" customWidth="1"/>
    <col min="3841" max="3841" width="9.28515625" style="1" bestFit="1" customWidth="1"/>
    <col min="3842" max="3842" width="14.85546875" style="1" customWidth="1"/>
    <col min="3843" max="3843" width="16.85546875" style="1" customWidth="1"/>
    <col min="3844" max="3844" width="10" style="1" customWidth="1"/>
    <col min="3845" max="3846" width="9.28515625" style="1" bestFit="1" customWidth="1"/>
    <col min="3847" max="3847" width="14.85546875" style="1" customWidth="1"/>
    <col min="3848" max="3848" width="11" style="1" customWidth="1"/>
    <col min="3849" max="3849" width="13.7109375" style="1" customWidth="1"/>
    <col min="3850" max="3850" width="14.28515625" style="1" customWidth="1"/>
    <col min="3851" max="3851" width="12.85546875" style="1" customWidth="1"/>
    <col min="3852" max="3852" width="13.5703125" style="1" customWidth="1"/>
    <col min="3853" max="3853" width="15.140625" style="1" customWidth="1"/>
    <col min="3854" max="3854" width="12.42578125" style="1" customWidth="1"/>
    <col min="3855" max="3855" width="12.5703125" style="1" customWidth="1"/>
    <col min="3856" max="3856" width="9.28515625" style="1" bestFit="1" customWidth="1"/>
    <col min="3857" max="3857" width="9.7109375" style="1" customWidth="1"/>
    <col min="3858" max="3858" width="8.5703125" style="1" customWidth="1"/>
    <col min="3859" max="3859" width="8.42578125" style="1" customWidth="1"/>
    <col min="3860" max="3860" width="10" style="1" customWidth="1"/>
    <col min="3861" max="3861" width="10.140625" style="1" customWidth="1"/>
    <col min="3862" max="3863" width="9.28515625" style="1" bestFit="1" customWidth="1"/>
    <col min="3864" max="3864" width="15.5703125" style="1" customWidth="1"/>
    <col min="3865" max="3865" width="15.28515625" style="1" customWidth="1"/>
    <col min="3866" max="3866" width="13.42578125" style="1" customWidth="1"/>
    <col min="3867" max="3867" width="10.85546875" style="1" customWidth="1"/>
    <col min="3868" max="4095" width="9.140625" style="1"/>
    <col min="4096" max="4096" width="1.140625" style="1" customWidth="1"/>
    <col min="4097" max="4097" width="9.28515625" style="1" bestFit="1" customWidth="1"/>
    <col min="4098" max="4098" width="14.85546875" style="1" customWidth="1"/>
    <col min="4099" max="4099" width="16.85546875" style="1" customWidth="1"/>
    <col min="4100" max="4100" width="10" style="1" customWidth="1"/>
    <col min="4101" max="4102" width="9.28515625" style="1" bestFit="1" customWidth="1"/>
    <col min="4103" max="4103" width="14.85546875" style="1" customWidth="1"/>
    <col min="4104" max="4104" width="11" style="1" customWidth="1"/>
    <col min="4105" max="4105" width="13.7109375" style="1" customWidth="1"/>
    <col min="4106" max="4106" width="14.28515625" style="1" customWidth="1"/>
    <col min="4107" max="4107" width="12.85546875" style="1" customWidth="1"/>
    <col min="4108" max="4108" width="13.5703125" style="1" customWidth="1"/>
    <col min="4109" max="4109" width="15.140625" style="1" customWidth="1"/>
    <col min="4110" max="4110" width="12.42578125" style="1" customWidth="1"/>
    <col min="4111" max="4111" width="12.5703125" style="1" customWidth="1"/>
    <col min="4112" max="4112" width="9.28515625" style="1" bestFit="1" customWidth="1"/>
    <col min="4113" max="4113" width="9.7109375" style="1" customWidth="1"/>
    <col min="4114" max="4114" width="8.5703125" style="1" customWidth="1"/>
    <col min="4115" max="4115" width="8.42578125" style="1" customWidth="1"/>
    <col min="4116" max="4116" width="10" style="1" customWidth="1"/>
    <col min="4117" max="4117" width="10.140625" style="1" customWidth="1"/>
    <col min="4118" max="4119" width="9.28515625" style="1" bestFit="1" customWidth="1"/>
    <col min="4120" max="4120" width="15.5703125" style="1" customWidth="1"/>
    <col min="4121" max="4121" width="15.28515625" style="1" customWidth="1"/>
    <col min="4122" max="4122" width="13.42578125" style="1" customWidth="1"/>
    <col min="4123" max="4123" width="10.85546875" style="1" customWidth="1"/>
    <col min="4124" max="4351" width="9.140625" style="1"/>
    <col min="4352" max="4352" width="1.140625" style="1" customWidth="1"/>
    <col min="4353" max="4353" width="9.28515625" style="1" bestFit="1" customWidth="1"/>
    <col min="4354" max="4354" width="14.85546875" style="1" customWidth="1"/>
    <col min="4355" max="4355" width="16.85546875" style="1" customWidth="1"/>
    <col min="4356" max="4356" width="10" style="1" customWidth="1"/>
    <col min="4357" max="4358" width="9.28515625" style="1" bestFit="1" customWidth="1"/>
    <col min="4359" max="4359" width="14.85546875" style="1" customWidth="1"/>
    <col min="4360" max="4360" width="11" style="1" customWidth="1"/>
    <col min="4361" max="4361" width="13.7109375" style="1" customWidth="1"/>
    <col min="4362" max="4362" width="14.28515625" style="1" customWidth="1"/>
    <col min="4363" max="4363" width="12.85546875" style="1" customWidth="1"/>
    <col min="4364" max="4364" width="13.5703125" style="1" customWidth="1"/>
    <col min="4365" max="4365" width="15.140625" style="1" customWidth="1"/>
    <col min="4366" max="4366" width="12.42578125" style="1" customWidth="1"/>
    <col min="4367" max="4367" width="12.5703125" style="1" customWidth="1"/>
    <col min="4368" max="4368" width="9.28515625" style="1" bestFit="1" customWidth="1"/>
    <col min="4369" max="4369" width="9.7109375" style="1" customWidth="1"/>
    <col min="4370" max="4370" width="8.5703125" style="1" customWidth="1"/>
    <col min="4371" max="4371" width="8.42578125" style="1" customWidth="1"/>
    <col min="4372" max="4372" width="10" style="1" customWidth="1"/>
    <col min="4373" max="4373" width="10.140625" style="1" customWidth="1"/>
    <col min="4374" max="4375" width="9.28515625" style="1" bestFit="1" customWidth="1"/>
    <col min="4376" max="4376" width="15.5703125" style="1" customWidth="1"/>
    <col min="4377" max="4377" width="15.28515625" style="1" customWidth="1"/>
    <col min="4378" max="4378" width="13.42578125" style="1" customWidth="1"/>
    <col min="4379" max="4379" width="10.85546875" style="1" customWidth="1"/>
    <col min="4380" max="4607" width="9.140625" style="1"/>
    <col min="4608" max="4608" width="1.140625" style="1" customWidth="1"/>
    <col min="4609" max="4609" width="9.28515625" style="1" bestFit="1" customWidth="1"/>
    <col min="4610" max="4610" width="14.85546875" style="1" customWidth="1"/>
    <col min="4611" max="4611" width="16.85546875" style="1" customWidth="1"/>
    <col min="4612" max="4612" width="10" style="1" customWidth="1"/>
    <col min="4613" max="4614" width="9.28515625" style="1" bestFit="1" customWidth="1"/>
    <col min="4615" max="4615" width="14.85546875" style="1" customWidth="1"/>
    <col min="4616" max="4616" width="11" style="1" customWidth="1"/>
    <col min="4617" max="4617" width="13.7109375" style="1" customWidth="1"/>
    <col min="4618" max="4618" width="14.28515625" style="1" customWidth="1"/>
    <col min="4619" max="4619" width="12.85546875" style="1" customWidth="1"/>
    <col min="4620" max="4620" width="13.5703125" style="1" customWidth="1"/>
    <col min="4621" max="4621" width="15.140625" style="1" customWidth="1"/>
    <col min="4622" max="4622" width="12.42578125" style="1" customWidth="1"/>
    <col min="4623" max="4623" width="12.5703125" style="1" customWidth="1"/>
    <col min="4624" max="4624" width="9.28515625" style="1" bestFit="1" customWidth="1"/>
    <col min="4625" max="4625" width="9.7109375" style="1" customWidth="1"/>
    <col min="4626" max="4626" width="8.5703125" style="1" customWidth="1"/>
    <col min="4627" max="4627" width="8.42578125" style="1" customWidth="1"/>
    <col min="4628" max="4628" width="10" style="1" customWidth="1"/>
    <col min="4629" max="4629" width="10.140625" style="1" customWidth="1"/>
    <col min="4630" max="4631" width="9.28515625" style="1" bestFit="1" customWidth="1"/>
    <col min="4632" max="4632" width="15.5703125" style="1" customWidth="1"/>
    <col min="4633" max="4633" width="15.28515625" style="1" customWidth="1"/>
    <col min="4634" max="4634" width="13.42578125" style="1" customWidth="1"/>
    <col min="4635" max="4635" width="10.85546875" style="1" customWidth="1"/>
    <col min="4636" max="4863" width="9.140625" style="1"/>
    <col min="4864" max="4864" width="1.140625" style="1" customWidth="1"/>
    <col min="4865" max="4865" width="9.28515625" style="1" bestFit="1" customWidth="1"/>
    <col min="4866" max="4866" width="14.85546875" style="1" customWidth="1"/>
    <col min="4867" max="4867" width="16.85546875" style="1" customWidth="1"/>
    <col min="4868" max="4868" width="10" style="1" customWidth="1"/>
    <col min="4869" max="4870" width="9.28515625" style="1" bestFit="1" customWidth="1"/>
    <col min="4871" max="4871" width="14.85546875" style="1" customWidth="1"/>
    <col min="4872" max="4872" width="11" style="1" customWidth="1"/>
    <col min="4873" max="4873" width="13.7109375" style="1" customWidth="1"/>
    <col min="4874" max="4874" width="14.28515625" style="1" customWidth="1"/>
    <col min="4875" max="4875" width="12.85546875" style="1" customWidth="1"/>
    <col min="4876" max="4876" width="13.5703125" style="1" customWidth="1"/>
    <col min="4877" max="4877" width="15.140625" style="1" customWidth="1"/>
    <col min="4878" max="4878" width="12.42578125" style="1" customWidth="1"/>
    <col min="4879" max="4879" width="12.5703125" style="1" customWidth="1"/>
    <col min="4880" max="4880" width="9.28515625" style="1" bestFit="1" customWidth="1"/>
    <col min="4881" max="4881" width="9.7109375" style="1" customWidth="1"/>
    <col min="4882" max="4882" width="8.5703125" style="1" customWidth="1"/>
    <col min="4883" max="4883" width="8.42578125" style="1" customWidth="1"/>
    <col min="4884" max="4884" width="10" style="1" customWidth="1"/>
    <col min="4885" max="4885" width="10.140625" style="1" customWidth="1"/>
    <col min="4886" max="4887" width="9.28515625" style="1" bestFit="1" customWidth="1"/>
    <col min="4888" max="4888" width="15.5703125" style="1" customWidth="1"/>
    <col min="4889" max="4889" width="15.28515625" style="1" customWidth="1"/>
    <col min="4890" max="4890" width="13.42578125" style="1" customWidth="1"/>
    <col min="4891" max="4891" width="10.85546875" style="1" customWidth="1"/>
    <col min="4892" max="5119" width="9.140625" style="1"/>
    <col min="5120" max="5120" width="1.140625" style="1" customWidth="1"/>
    <col min="5121" max="5121" width="9.28515625" style="1" bestFit="1" customWidth="1"/>
    <col min="5122" max="5122" width="14.85546875" style="1" customWidth="1"/>
    <col min="5123" max="5123" width="16.85546875" style="1" customWidth="1"/>
    <col min="5124" max="5124" width="10" style="1" customWidth="1"/>
    <col min="5125" max="5126" width="9.28515625" style="1" bestFit="1" customWidth="1"/>
    <col min="5127" max="5127" width="14.85546875" style="1" customWidth="1"/>
    <col min="5128" max="5128" width="11" style="1" customWidth="1"/>
    <col min="5129" max="5129" width="13.7109375" style="1" customWidth="1"/>
    <col min="5130" max="5130" width="14.28515625" style="1" customWidth="1"/>
    <col min="5131" max="5131" width="12.85546875" style="1" customWidth="1"/>
    <col min="5132" max="5132" width="13.5703125" style="1" customWidth="1"/>
    <col min="5133" max="5133" width="15.140625" style="1" customWidth="1"/>
    <col min="5134" max="5134" width="12.42578125" style="1" customWidth="1"/>
    <col min="5135" max="5135" width="12.5703125" style="1" customWidth="1"/>
    <col min="5136" max="5136" width="9.28515625" style="1" bestFit="1" customWidth="1"/>
    <col min="5137" max="5137" width="9.7109375" style="1" customWidth="1"/>
    <col min="5138" max="5138" width="8.5703125" style="1" customWidth="1"/>
    <col min="5139" max="5139" width="8.42578125" style="1" customWidth="1"/>
    <col min="5140" max="5140" width="10" style="1" customWidth="1"/>
    <col min="5141" max="5141" width="10.140625" style="1" customWidth="1"/>
    <col min="5142" max="5143" width="9.28515625" style="1" bestFit="1" customWidth="1"/>
    <col min="5144" max="5144" width="15.5703125" style="1" customWidth="1"/>
    <col min="5145" max="5145" width="15.28515625" style="1" customWidth="1"/>
    <col min="5146" max="5146" width="13.42578125" style="1" customWidth="1"/>
    <col min="5147" max="5147" width="10.85546875" style="1" customWidth="1"/>
    <col min="5148" max="5375" width="9.140625" style="1"/>
    <col min="5376" max="5376" width="1.140625" style="1" customWidth="1"/>
    <col min="5377" max="5377" width="9.28515625" style="1" bestFit="1" customWidth="1"/>
    <col min="5378" max="5378" width="14.85546875" style="1" customWidth="1"/>
    <col min="5379" max="5379" width="16.85546875" style="1" customWidth="1"/>
    <col min="5380" max="5380" width="10" style="1" customWidth="1"/>
    <col min="5381" max="5382" width="9.28515625" style="1" bestFit="1" customWidth="1"/>
    <col min="5383" max="5383" width="14.85546875" style="1" customWidth="1"/>
    <col min="5384" max="5384" width="11" style="1" customWidth="1"/>
    <col min="5385" max="5385" width="13.7109375" style="1" customWidth="1"/>
    <col min="5386" max="5386" width="14.28515625" style="1" customWidth="1"/>
    <col min="5387" max="5387" width="12.85546875" style="1" customWidth="1"/>
    <col min="5388" max="5388" width="13.5703125" style="1" customWidth="1"/>
    <col min="5389" max="5389" width="15.140625" style="1" customWidth="1"/>
    <col min="5390" max="5390" width="12.42578125" style="1" customWidth="1"/>
    <col min="5391" max="5391" width="12.5703125" style="1" customWidth="1"/>
    <col min="5392" max="5392" width="9.28515625" style="1" bestFit="1" customWidth="1"/>
    <col min="5393" max="5393" width="9.7109375" style="1" customWidth="1"/>
    <col min="5394" max="5394" width="8.5703125" style="1" customWidth="1"/>
    <col min="5395" max="5395" width="8.42578125" style="1" customWidth="1"/>
    <col min="5396" max="5396" width="10" style="1" customWidth="1"/>
    <col min="5397" max="5397" width="10.140625" style="1" customWidth="1"/>
    <col min="5398" max="5399" width="9.28515625" style="1" bestFit="1" customWidth="1"/>
    <col min="5400" max="5400" width="15.5703125" style="1" customWidth="1"/>
    <col min="5401" max="5401" width="15.28515625" style="1" customWidth="1"/>
    <col min="5402" max="5402" width="13.42578125" style="1" customWidth="1"/>
    <col min="5403" max="5403" width="10.85546875" style="1" customWidth="1"/>
    <col min="5404" max="5631" width="9.140625" style="1"/>
    <col min="5632" max="5632" width="1.140625" style="1" customWidth="1"/>
    <col min="5633" max="5633" width="9.28515625" style="1" bestFit="1" customWidth="1"/>
    <col min="5634" max="5634" width="14.85546875" style="1" customWidth="1"/>
    <col min="5635" max="5635" width="16.85546875" style="1" customWidth="1"/>
    <col min="5636" max="5636" width="10" style="1" customWidth="1"/>
    <col min="5637" max="5638" width="9.28515625" style="1" bestFit="1" customWidth="1"/>
    <col min="5639" max="5639" width="14.85546875" style="1" customWidth="1"/>
    <col min="5640" max="5640" width="11" style="1" customWidth="1"/>
    <col min="5641" max="5641" width="13.7109375" style="1" customWidth="1"/>
    <col min="5642" max="5642" width="14.28515625" style="1" customWidth="1"/>
    <col min="5643" max="5643" width="12.85546875" style="1" customWidth="1"/>
    <col min="5644" max="5644" width="13.5703125" style="1" customWidth="1"/>
    <col min="5645" max="5645" width="15.140625" style="1" customWidth="1"/>
    <col min="5646" max="5646" width="12.42578125" style="1" customWidth="1"/>
    <col min="5647" max="5647" width="12.5703125" style="1" customWidth="1"/>
    <col min="5648" max="5648" width="9.28515625" style="1" bestFit="1" customWidth="1"/>
    <col min="5649" max="5649" width="9.7109375" style="1" customWidth="1"/>
    <col min="5650" max="5650" width="8.5703125" style="1" customWidth="1"/>
    <col min="5651" max="5651" width="8.42578125" style="1" customWidth="1"/>
    <col min="5652" max="5652" width="10" style="1" customWidth="1"/>
    <col min="5653" max="5653" width="10.140625" style="1" customWidth="1"/>
    <col min="5654" max="5655" width="9.28515625" style="1" bestFit="1" customWidth="1"/>
    <col min="5656" max="5656" width="15.5703125" style="1" customWidth="1"/>
    <col min="5657" max="5657" width="15.28515625" style="1" customWidth="1"/>
    <col min="5658" max="5658" width="13.42578125" style="1" customWidth="1"/>
    <col min="5659" max="5659" width="10.85546875" style="1" customWidth="1"/>
    <col min="5660" max="5887" width="9.140625" style="1"/>
    <col min="5888" max="5888" width="1.140625" style="1" customWidth="1"/>
    <col min="5889" max="5889" width="9.28515625" style="1" bestFit="1" customWidth="1"/>
    <col min="5890" max="5890" width="14.85546875" style="1" customWidth="1"/>
    <col min="5891" max="5891" width="16.85546875" style="1" customWidth="1"/>
    <col min="5892" max="5892" width="10" style="1" customWidth="1"/>
    <col min="5893" max="5894" width="9.28515625" style="1" bestFit="1" customWidth="1"/>
    <col min="5895" max="5895" width="14.85546875" style="1" customWidth="1"/>
    <col min="5896" max="5896" width="11" style="1" customWidth="1"/>
    <col min="5897" max="5897" width="13.7109375" style="1" customWidth="1"/>
    <col min="5898" max="5898" width="14.28515625" style="1" customWidth="1"/>
    <col min="5899" max="5899" width="12.85546875" style="1" customWidth="1"/>
    <col min="5900" max="5900" width="13.5703125" style="1" customWidth="1"/>
    <col min="5901" max="5901" width="15.140625" style="1" customWidth="1"/>
    <col min="5902" max="5902" width="12.42578125" style="1" customWidth="1"/>
    <col min="5903" max="5903" width="12.5703125" style="1" customWidth="1"/>
    <col min="5904" max="5904" width="9.28515625" style="1" bestFit="1" customWidth="1"/>
    <col min="5905" max="5905" width="9.7109375" style="1" customWidth="1"/>
    <col min="5906" max="5906" width="8.5703125" style="1" customWidth="1"/>
    <col min="5907" max="5907" width="8.42578125" style="1" customWidth="1"/>
    <col min="5908" max="5908" width="10" style="1" customWidth="1"/>
    <col min="5909" max="5909" width="10.140625" style="1" customWidth="1"/>
    <col min="5910" max="5911" width="9.28515625" style="1" bestFit="1" customWidth="1"/>
    <col min="5912" max="5912" width="15.5703125" style="1" customWidth="1"/>
    <col min="5913" max="5913" width="15.28515625" style="1" customWidth="1"/>
    <col min="5914" max="5914" width="13.42578125" style="1" customWidth="1"/>
    <col min="5915" max="5915" width="10.85546875" style="1" customWidth="1"/>
    <col min="5916" max="6143" width="9.140625" style="1"/>
    <col min="6144" max="6144" width="1.140625" style="1" customWidth="1"/>
    <col min="6145" max="6145" width="9.28515625" style="1" bestFit="1" customWidth="1"/>
    <col min="6146" max="6146" width="14.85546875" style="1" customWidth="1"/>
    <col min="6147" max="6147" width="16.85546875" style="1" customWidth="1"/>
    <col min="6148" max="6148" width="10" style="1" customWidth="1"/>
    <col min="6149" max="6150" width="9.28515625" style="1" bestFit="1" customWidth="1"/>
    <col min="6151" max="6151" width="14.85546875" style="1" customWidth="1"/>
    <col min="6152" max="6152" width="11" style="1" customWidth="1"/>
    <col min="6153" max="6153" width="13.7109375" style="1" customWidth="1"/>
    <col min="6154" max="6154" width="14.28515625" style="1" customWidth="1"/>
    <col min="6155" max="6155" width="12.85546875" style="1" customWidth="1"/>
    <col min="6156" max="6156" width="13.5703125" style="1" customWidth="1"/>
    <col min="6157" max="6157" width="15.140625" style="1" customWidth="1"/>
    <col min="6158" max="6158" width="12.42578125" style="1" customWidth="1"/>
    <col min="6159" max="6159" width="12.5703125" style="1" customWidth="1"/>
    <col min="6160" max="6160" width="9.28515625" style="1" bestFit="1" customWidth="1"/>
    <col min="6161" max="6161" width="9.7109375" style="1" customWidth="1"/>
    <col min="6162" max="6162" width="8.5703125" style="1" customWidth="1"/>
    <col min="6163" max="6163" width="8.42578125" style="1" customWidth="1"/>
    <col min="6164" max="6164" width="10" style="1" customWidth="1"/>
    <col min="6165" max="6165" width="10.140625" style="1" customWidth="1"/>
    <col min="6166" max="6167" width="9.28515625" style="1" bestFit="1" customWidth="1"/>
    <col min="6168" max="6168" width="15.5703125" style="1" customWidth="1"/>
    <col min="6169" max="6169" width="15.28515625" style="1" customWidth="1"/>
    <col min="6170" max="6170" width="13.42578125" style="1" customWidth="1"/>
    <col min="6171" max="6171" width="10.85546875" style="1" customWidth="1"/>
    <col min="6172" max="6399" width="9.140625" style="1"/>
    <col min="6400" max="6400" width="1.140625" style="1" customWidth="1"/>
    <col min="6401" max="6401" width="9.28515625" style="1" bestFit="1" customWidth="1"/>
    <col min="6402" max="6402" width="14.85546875" style="1" customWidth="1"/>
    <col min="6403" max="6403" width="16.85546875" style="1" customWidth="1"/>
    <col min="6404" max="6404" width="10" style="1" customWidth="1"/>
    <col min="6405" max="6406" width="9.28515625" style="1" bestFit="1" customWidth="1"/>
    <col min="6407" max="6407" width="14.85546875" style="1" customWidth="1"/>
    <col min="6408" max="6408" width="11" style="1" customWidth="1"/>
    <col min="6409" max="6409" width="13.7109375" style="1" customWidth="1"/>
    <col min="6410" max="6410" width="14.28515625" style="1" customWidth="1"/>
    <col min="6411" max="6411" width="12.85546875" style="1" customWidth="1"/>
    <col min="6412" max="6412" width="13.5703125" style="1" customWidth="1"/>
    <col min="6413" max="6413" width="15.140625" style="1" customWidth="1"/>
    <col min="6414" max="6414" width="12.42578125" style="1" customWidth="1"/>
    <col min="6415" max="6415" width="12.5703125" style="1" customWidth="1"/>
    <col min="6416" max="6416" width="9.28515625" style="1" bestFit="1" customWidth="1"/>
    <col min="6417" max="6417" width="9.7109375" style="1" customWidth="1"/>
    <col min="6418" max="6418" width="8.5703125" style="1" customWidth="1"/>
    <col min="6419" max="6419" width="8.42578125" style="1" customWidth="1"/>
    <col min="6420" max="6420" width="10" style="1" customWidth="1"/>
    <col min="6421" max="6421" width="10.140625" style="1" customWidth="1"/>
    <col min="6422" max="6423" width="9.28515625" style="1" bestFit="1" customWidth="1"/>
    <col min="6424" max="6424" width="15.5703125" style="1" customWidth="1"/>
    <col min="6425" max="6425" width="15.28515625" style="1" customWidth="1"/>
    <col min="6426" max="6426" width="13.42578125" style="1" customWidth="1"/>
    <col min="6427" max="6427" width="10.85546875" style="1" customWidth="1"/>
    <col min="6428" max="6655" width="9.140625" style="1"/>
    <col min="6656" max="6656" width="1.140625" style="1" customWidth="1"/>
    <col min="6657" max="6657" width="9.28515625" style="1" bestFit="1" customWidth="1"/>
    <col min="6658" max="6658" width="14.85546875" style="1" customWidth="1"/>
    <col min="6659" max="6659" width="16.85546875" style="1" customWidth="1"/>
    <col min="6660" max="6660" width="10" style="1" customWidth="1"/>
    <col min="6661" max="6662" width="9.28515625" style="1" bestFit="1" customWidth="1"/>
    <col min="6663" max="6663" width="14.85546875" style="1" customWidth="1"/>
    <col min="6664" max="6664" width="11" style="1" customWidth="1"/>
    <col min="6665" max="6665" width="13.7109375" style="1" customWidth="1"/>
    <col min="6666" max="6666" width="14.28515625" style="1" customWidth="1"/>
    <col min="6667" max="6667" width="12.85546875" style="1" customWidth="1"/>
    <col min="6668" max="6668" width="13.5703125" style="1" customWidth="1"/>
    <col min="6669" max="6669" width="15.140625" style="1" customWidth="1"/>
    <col min="6670" max="6670" width="12.42578125" style="1" customWidth="1"/>
    <col min="6671" max="6671" width="12.5703125" style="1" customWidth="1"/>
    <col min="6672" max="6672" width="9.28515625" style="1" bestFit="1" customWidth="1"/>
    <col min="6673" max="6673" width="9.7109375" style="1" customWidth="1"/>
    <col min="6674" max="6674" width="8.5703125" style="1" customWidth="1"/>
    <col min="6675" max="6675" width="8.42578125" style="1" customWidth="1"/>
    <col min="6676" max="6676" width="10" style="1" customWidth="1"/>
    <col min="6677" max="6677" width="10.140625" style="1" customWidth="1"/>
    <col min="6678" max="6679" width="9.28515625" style="1" bestFit="1" customWidth="1"/>
    <col min="6680" max="6680" width="15.5703125" style="1" customWidth="1"/>
    <col min="6681" max="6681" width="15.28515625" style="1" customWidth="1"/>
    <col min="6682" max="6682" width="13.42578125" style="1" customWidth="1"/>
    <col min="6683" max="6683" width="10.85546875" style="1" customWidth="1"/>
    <col min="6684" max="6911" width="9.140625" style="1"/>
    <col min="6912" max="6912" width="1.140625" style="1" customWidth="1"/>
    <col min="6913" max="6913" width="9.28515625" style="1" bestFit="1" customWidth="1"/>
    <col min="6914" max="6914" width="14.85546875" style="1" customWidth="1"/>
    <col min="6915" max="6915" width="16.85546875" style="1" customWidth="1"/>
    <col min="6916" max="6916" width="10" style="1" customWidth="1"/>
    <col min="6917" max="6918" width="9.28515625" style="1" bestFit="1" customWidth="1"/>
    <col min="6919" max="6919" width="14.85546875" style="1" customWidth="1"/>
    <col min="6920" max="6920" width="11" style="1" customWidth="1"/>
    <col min="6921" max="6921" width="13.7109375" style="1" customWidth="1"/>
    <col min="6922" max="6922" width="14.28515625" style="1" customWidth="1"/>
    <col min="6923" max="6923" width="12.85546875" style="1" customWidth="1"/>
    <col min="6924" max="6924" width="13.5703125" style="1" customWidth="1"/>
    <col min="6925" max="6925" width="15.140625" style="1" customWidth="1"/>
    <col min="6926" max="6926" width="12.42578125" style="1" customWidth="1"/>
    <col min="6927" max="6927" width="12.5703125" style="1" customWidth="1"/>
    <col min="6928" max="6928" width="9.28515625" style="1" bestFit="1" customWidth="1"/>
    <col min="6929" max="6929" width="9.7109375" style="1" customWidth="1"/>
    <col min="6930" max="6930" width="8.5703125" style="1" customWidth="1"/>
    <col min="6931" max="6931" width="8.42578125" style="1" customWidth="1"/>
    <col min="6932" max="6932" width="10" style="1" customWidth="1"/>
    <col min="6933" max="6933" width="10.140625" style="1" customWidth="1"/>
    <col min="6934" max="6935" width="9.28515625" style="1" bestFit="1" customWidth="1"/>
    <col min="6936" max="6936" width="15.5703125" style="1" customWidth="1"/>
    <col min="6937" max="6937" width="15.28515625" style="1" customWidth="1"/>
    <col min="6938" max="6938" width="13.42578125" style="1" customWidth="1"/>
    <col min="6939" max="6939" width="10.85546875" style="1" customWidth="1"/>
    <col min="6940" max="7167" width="9.140625" style="1"/>
    <col min="7168" max="7168" width="1.140625" style="1" customWidth="1"/>
    <col min="7169" max="7169" width="9.28515625" style="1" bestFit="1" customWidth="1"/>
    <col min="7170" max="7170" width="14.85546875" style="1" customWidth="1"/>
    <col min="7171" max="7171" width="16.85546875" style="1" customWidth="1"/>
    <col min="7172" max="7172" width="10" style="1" customWidth="1"/>
    <col min="7173" max="7174" width="9.28515625" style="1" bestFit="1" customWidth="1"/>
    <col min="7175" max="7175" width="14.85546875" style="1" customWidth="1"/>
    <col min="7176" max="7176" width="11" style="1" customWidth="1"/>
    <col min="7177" max="7177" width="13.7109375" style="1" customWidth="1"/>
    <col min="7178" max="7178" width="14.28515625" style="1" customWidth="1"/>
    <col min="7179" max="7179" width="12.85546875" style="1" customWidth="1"/>
    <col min="7180" max="7180" width="13.5703125" style="1" customWidth="1"/>
    <col min="7181" max="7181" width="15.140625" style="1" customWidth="1"/>
    <col min="7182" max="7182" width="12.42578125" style="1" customWidth="1"/>
    <col min="7183" max="7183" width="12.5703125" style="1" customWidth="1"/>
    <col min="7184" max="7184" width="9.28515625" style="1" bestFit="1" customWidth="1"/>
    <col min="7185" max="7185" width="9.7109375" style="1" customWidth="1"/>
    <col min="7186" max="7186" width="8.5703125" style="1" customWidth="1"/>
    <col min="7187" max="7187" width="8.42578125" style="1" customWidth="1"/>
    <col min="7188" max="7188" width="10" style="1" customWidth="1"/>
    <col min="7189" max="7189" width="10.140625" style="1" customWidth="1"/>
    <col min="7190" max="7191" width="9.28515625" style="1" bestFit="1" customWidth="1"/>
    <col min="7192" max="7192" width="15.5703125" style="1" customWidth="1"/>
    <col min="7193" max="7193" width="15.28515625" style="1" customWidth="1"/>
    <col min="7194" max="7194" width="13.42578125" style="1" customWidth="1"/>
    <col min="7195" max="7195" width="10.85546875" style="1" customWidth="1"/>
    <col min="7196" max="7423" width="9.140625" style="1"/>
    <col min="7424" max="7424" width="1.140625" style="1" customWidth="1"/>
    <col min="7425" max="7425" width="9.28515625" style="1" bestFit="1" customWidth="1"/>
    <col min="7426" max="7426" width="14.85546875" style="1" customWidth="1"/>
    <col min="7427" max="7427" width="16.85546875" style="1" customWidth="1"/>
    <col min="7428" max="7428" width="10" style="1" customWidth="1"/>
    <col min="7429" max="7430" width="9.28515625" style="1" bestFit="1" customWidth="1"/>
    <col min="7431" max="7431" width="14.85546875" style="1" customWidth="1"/>
    <col min="7432" max="7432" width="11" style="1" customWidth="1"/>
    <col min="7433" max="7433" width="13.7109375" style="1" customWidth="1"/>
    <col min="7434" max="7434" width="14.28515625" style="1" customWidth="1"/>
    <col min="7435" max="7435" width="12.85546875" style="1" customWidth="1"/>
    <col min="7436" max="7436" width="13.5703125" style="1" customWidth="1"/>
    <col min="7437" max="7437" width="15.140625" style="1" customWidth="1"/>
    <col min="7438" max="7438" width="12.42578125" style="1" customWidth="1"/>
    <col min="7439" max="7439" width="12.5703125" style="1" customWidth="1"/>
    <col min="7440" max="7440" width="9.28515625" style="1" bestFit="1" customWidth="1"/>
    <col min="7441" max="7441" width="9.7109375" style="1" customWidth="1"/>
    <col min="7442" max="7442" width="8.5703125" style="1" customWidth="1"/>
    <col min="7443" max="7443" width="8.42578125" style="1" customWidth="1"/>
    <col min="7444" max="7444" width="10" style="1" customWidth="1"/>
    <col min="7445" max="7445" width="10.140625" style="1" customWidth="1"/>
    <col min="7446" max="7447" width="9.28515625" style="1" bestFit="1" customWidth="1"/>
    <col min="7448" max="7448" width="15.5703125" style="1" customWidth="1"/>
    <col min="7449" max="7449" width="15.28515625" style="1" customWidth="1"/>
    <col min="7450" max="7450" width="13.42578125" style="1" customWidth="1"/>
    <col min="7451" max="7451" width="10.85546875" style="1" customWidth="1"/>
    <col min="7452" max="7679" width="9.140625" style="1"/>
    <col min="7680" max="7680" width="1.140625" style="1" customWidth="1"/>
    <col min="7681" max="7681" width="9.28515625" style="1" bestFit="1" customWidth="1"/>
    <col min="7682" max="7682" width="14.85546875" style="1" customWidth="1"/>
    <col min="7683" max="7683" width="16.85546875" style="1" customWidth="1"/>
    <col min="7684" max="7684" width="10" style="1" customWidth="1"/>
    <col min="7685" max="7686" width="9.28515625" style="1" bestFit="1" customWidth="1"/>
    <col min="7687" max="7687" width="14.85546875" style="1" customWidth="1"/>
    <col min="7688" max="7688" width="11" style="1" customWidth="1"/>
    <col min="7689" max="7689" width="13.7109375" style="1" customWidth="1"/>
    <col min="7690" max="7690" width="14.28515625" style="1" customWidth="1"/>
    <col min="7691" max="7691" width="12.85546875" style="1" customWidth="1"/>
    <col min="7692" max="7692" width="13.5703125" style="1" customWidth="1"/>
    <col min="7693" max="7693" width="15.140625" style="1" customWidth="1"/>
    <col min="7694" max="7694" width="12.42578125" style="1" customWidth="1"/>
    <col min="7695" max="7695" width="12.5703125" style="1" customWidth="1"/>
    <col min="7696" max="7696" width="9.28515625" style="1" bestFit="1" customWidth="1"/>
    <col min="7697" max="7697" width="9.7109375" style="1" customWidth="1"/>
    <col min="7698" max="7698" width="8.5703125" style="1" customWidth="1"/>
    <col min="7699" max="7699" width="8.42578125" style="1" customWidth="1"/>
    <col min="7700" max="7700" width="10" style="1" customWidth="1"/>
    <col min="7701" max="7701" width="10.140625" style="1" customWidth="1"/>
    <col min="7702" max="7703" width="9.28515625" style="1" bestFit="1" customWidth="1"/>
    <col min="7704" max="7704" width="15.5703125" style="1" customWidth="1"/>
    <col min="7705" max="7705" width="15.28515625" style="1" customWidth="1"/>
    <col min="7706" max="7706" width="13.42578125" style="1" customWidth="1"/>
    <col min="7707" max="7707" width="10.85546875" style="1" customWidth="1"/>
    <col min="7708" max="7935" width="9.140625" style="1"/>
    <col min="7936" max="7936" width="1.140625" style="1" customWidth="1"/>
    <col min="7937" max="7937" width="9.28515625" style="1" bestFit="1" customWidth="1"/>
    <col min="7938" max="7938" width="14.85546875" style="1" customWidth="1"/>
    <col min="7939" max="7939" width="16.85546875" style="1" customWidth="1"/>
    <col min="7940" max="7940" width="10" style="1" customWidth="1"/>
    <col min="7941" max="7942" width="9.28515625" style="1" bestFit="1" customWidth="1"/>
    <col min="7943" max="7943" width="14.85546875" style="1" customWidth="1"/>
    <col min="7944" max="7944" width="11" style="1" customWidth="1"/>
    <col min="7945" max="7945" width="13.7109375" style="1" customWidth="1"/>
    <col min="7946" max="7946" width="14.28515625" style="1" customWidth="1"/>
    <col min="7947" max="7947" width="12.85546875" style="1" customWidth="1"/>
    <col min="7948" max="7948" width="13.5703125" style="1" customWidth="1"/>
    <col min="7949" max="7949" width="15.140625" style="1" customWidth="1"/>
    <col min="7950" max="7950" width="12.42578125" style="1" customWidth="1"/>
    <col min="7951" max="7951" width="12.5703125" style="1" customWidth="1"/>
    <col min="7952" max="7952" width="9.28515625" style="1" bestFit="1" customWidth="1"/>
    <col min="7953" max="7953" width="9.7109375" style="1" customWidth="1"/>
    <col min="7954" max="7954" width="8.5703125" style="1" customWidth="1"/>
    <col min="7955" max="7955" width="8.42578125" style="1" customWidth="1"/>
    <col min="7956" max="7956" width="10" style="1" customWidth="1"/>
    <col min="7957" max="7957" width="10.140625" style="1" customWidth="1"/>
    <col min="7958" max="7959" width="9.28515625" style="1" bestFit="1" customWidth="1"/>
    <col min="7960" max="7960" width="15.5703125" style="1" customWidth="1"/>
    <col min="7961" max="7961" width="15.28515625" style="1" customWidth="1"/>
    <col min="7962" max="7962" width="13.42578125" style="1" customWidth="1"/>
    <col min="7963" max="7963" width="10.85546875" style="1" customWidth="1"/>
    <col min="7964" max="8191" width="9.140625" style="1"/>
    <col min="8192" max="8192" width="1.140625" style="1" customWidth="1"/>
    <col min="8193" max="8193" width="9.28515625" style="1" bestFit="1" customWidth="1"/>
    <col min="8194" max="8194" width="14.85546875" style="1" customWidth="1"/>
    <col min="8195" max="8195" width="16.85546875" style="1" customWidth="1"/>
    <col min="8196" max="8196" width="10" style="1" customWidth="1"/>
    <col min="8197" max="8198" width="9.28515625" style="1" bestFit="1" customWidth="1"/>
    <col min="8199" max="8199" width="14.85546875" style="1" customWidth="1"/>
    <col min="8200" max="8200" width="11" style="1" customWidth="1"/>
    <col min="8201" max="8201" width="13.7109375" style="1" customWidth="1"/>
    <col min="8202" max="8202" width="14.28515625" style="1" customWidth="1"/>
    <col min="8203" max="8203" width="12.85546875" style="1" customWidth="1"/>
    <col min="8204" max="8204" width="13.5703125" style="1" customWidth="1"/>
    <col min="8205" max="8205" width="15.140625" style="1" customWidth="1"/>
    <col min="8206" max="8206" width="12.42578125" style="1" customWidth="1"/>
    <col min="8207" max="8207" width="12.5703125" style="1" customWidth="1"/>
    <col min="8208" max="8208" width="9.28515625" style="1" bestFit="1" customWidth="1"/>
    <col min="8209" max="8209" width="9.7109375" style="1" customWidth="1"/>
    <col min="8210" max="8210" width="8.5703125" style="1" customWidth="1"/>
    <col min="8211" max="8211" width="8.42578125" style="1" customWidth="1"/>
    <col min="8212" max="8212" width="10" style="1" customWidth="1"/>
    <col min="8213" max="8213" width="10.140625" style="1" customWidth="1"/>
    <col min="8214" max="8215" width="9.28515625" style="1" bestFit="1" customWidth="1"/>
    <col min="8216" max="8216" width="15.5703125" style="1" customWidth="1"/>
    <col min="8217" max="8217" width="15.28515625" style="1" customWidth="1"/>
    <col min="8218" max="8218" width="13.42578125" style="1" customWidth="1"/>
    <col min="8219" max="8219" width="10.85546875" style="1" customWidth="1"/>
    <col min="8220" max="8447" width="9.140625" style="1"/>
    <col min="8448" max="8448" width="1.140625" style="1" customWidth="1"/>
    <col min="8449" max="8449" width="9.28515625" style="1" bestFit="1" customWidth="1"/>
    <col min="8450" max="8450" width="14.85546875" style="1" customWidth="1"/>
    <col min="8451" max="8451" width="16.85546875" style="1" customWidth="1"/>
    <col min="8452" max="8452" width="10" style="1" customWidth="1"/>
    <col min="8453" max="8454" width="9.28515625" style="1" bestFit="1" customWidth="1"/>
    <col min="8455" max="8455" width="14.85546875" style="1" customWidth="1"/>
    <col min="8456" max="8456" width="11" style="1" customWidth="1"/>
    <col min="8457" max="8457" width="13.7109375" style="1" customWidth="1"/>
    <col min="8458" max="8458" width="14.28515625" style="1" customWidth="1"/>
    <col min="8459" max="8459" width="12.85546875" style="1" customWidth="1"/>
    <col min="8460" max="8460" width="13.5703125" style="1" customWidth="1"/>
    <col min="8461" max="8461" width="15.140625" style="1" customWidth="1"/>
    <col min="8462" max="8462" width="12.42578125" style="1" customWidth="1"/>
    <col min="8463" max="8463" width="12.5703125" style="1" customWidth="1"/>
    <col min="8464" max="8464" width="9.28515625" style="1" bestFit="1" customWidth="1"/>
    <col min="8465" max="8465" width="9.7109375" style="1" customWidth="1"/>
    <col min="8466" max="8466" width="8.5703125" style="1" customWidth="1"/>
    <col min="8467" max="8467" width="8.42578125" style="1" customWidth="1"/>
    <col min="8468" max="8468" width="10" style="1" customWidth="1"/>
    <col min="8469" max="8469" width="10.140625" style="1" customWidth="1"/>
    <col min="8470" max="8471" width="9.28515625" style="1" bestFit="1" customWidth="1"/>
    <col min="8472" max="8472" width="15.5703125" style="1" customWidth="1"/>
    <col min="8473" max="8473" width="15.28515625" style="1" customWidth="1"/>
    <col min="8474" max="8474" width="13.42578125" style="1" customWidth="1"/>
    <col min="8475" max="8475" width="10.85546875" style="1" customWidth="1"/>
    <col min="8476" max="8703" width="9.140625" style="1"/>
    <col min="8704" max="8704" width="1.140625" style="1" customWidth="1"/>
    <col min="8705" max="8705" width="9.28515625" style="1" bestFit="1" customWidth="1"/>
    <col min="8706" max="8706" width="14.85546875" style="1" customWidth="1"/>
    <col min="8707" max="8707" width="16.85546875" style="1" customWidth="1"/>
    <col min="8708" max="8708" width="10" style="1" customWidth="1"/>
    <col min="8709" max="8710" width="9.28515625" style="1" bestFit="1" customWidth="1"/>
    <col min="8711" max="8711" width="14.85546875" style="1" customWidth="1"/>
    <col min="8712" max="8712" width="11" style="1" customWidth="1"/>
    <col min="8713" max="8713" width="13.7109375" style="1" customWidth="1"/>
    <col min="8714" max="8714" width="14.28515625" style="1" customWidth="1"/>
    <col min="8715" max="8715" width="12.85546875" style="1" customWidth="1"/>
    <col min="8716" max="8716" width="13.5703125" style="1" customWidth="1"/>
    <col min="8717" max="8717" width="15.140625" style="1" customWidth="1"/>
    <col min="8718" max="8718" width="12.42578125" style="1" customWidth="1"/>
    <col min="8719" max="8719" width="12.5703125" style="1" customWidth="1"/>
    <col min="8720" max="8720" width="9.28515625" style="1" bestFit="1" customWidth="1"/>
    <col min="8721" max="8721" width="9.7109375" style="1" customWidth="1"/>
    <col min="8722" max="8722" width="8.5703125" style="1" customWidth="1"/>
    <col min="8723" max="8723" width="8.42578125" style="1" customWidth="1"/>
    <col min="8724" max="8724" width="10" style="1" customWidth="1"/>
    <col min="8725" max="8725" width="10.140625" style="1" customWidth="1"/>
    <col min="8726" max="8727" width="9.28515625" style="1" bestFit="1" customWidth="1"/>
    <col min="8728" max="8728" width="15.5703125" style="1" customWidth="1"/>
    <col min="8729" max="8729" width="15.28515625" style="1" customWidth="1"/>
    <col min="8730" max="8730" width="13.42578125" style="1" customWidth="1"/>
    <col min="8731" max="8731" width="10.85546875" style="1" customWidth="1"/>
    <col min="8732" max="8959" width="9.140625" style="1"/>
    <col min="8960" max="8960" width="1.140625" style="1" customWidth="1"/>
    <col min="8961" max="8961" width="9.28515625" style="1" bestFit="1" customWidth="1"/>
    <col min="8962" max="8962" width="14.85546875" style="1" customWidth="1"/>
    <col min="8963" max="8963" width="16.85546875" style="1" customWidth="1"/>
    <col min="8964" max="8964" width="10" style="1" customWidth="1"/>
    <col min="8965" max="8966" width="9.28515625" style="1" bestFit="1" customWidth="1"/>
    <col min="8967" max="8967" width="14.85546875" style="1" customWidth="1"/>
    <col min="8968" max="8968" width="11" style="1" customWidth="1"/>
    <col min="8969" max="8969" width="13.7109375" style="1" customWidth="1"/>
    <col min="8970" max="8970" width="14.28515625" style="1" customWidth="1"/>
    <col min="8971" max="8971" width="12.85546875" style="1" customWidth="1"/>
    <col min="8972" max="8972" width="13.5703125" style="1" customWidth="1"/>
    <col min="8973" max="8973" width="15.140625" style="1" customWidth="1"/>
    <col min="8974" max="8974" width="12.42578125" style="1" customWidth="1"/>
    <col min="8975" max="8975" width="12.5703125" style="1" customWidth="1"/>
    <col min="8976" max="8976" width="9.28515625" style="1" bestFit="1" customWidth="1"/>
    <col min="8977" max="8977" width="9.7109375" style="1" customWidth="1"/>
    <col min="8978" max="8978" width="8.5703125" style="1" customWidth="1"/>
    <col min="8979" max="8979" width="8.42578125" style="1" customWidth="1"/>
    <col min="8980" max="8980" width="10" style="1" customWidth="1"/>
    <col min="8981" max="8981" width="10.140625" style="1" customWidth="1"/>
    <col min="8982" max="8983" width="9.28515625" style="1" bestFit="1" customWidth="1"/>
    <col min="8984" max="8984" width="15.5703125" style="1" customWidth="1"/>
    <col min="8985" max="8985" width="15.28515625" style="1" customWidth="1"/>
    <col min="8986" max="8986" width="13.42578125" style="1" customWidth="1"/>
    <col min="8987" max="8987" width="10.85546875" style="1" customWidth="1"/>
    <col min="8988" max="9215" width="9.140625" style="1"/>
    <col min="9216" max="9216" width="1.140625" style="1" customWidth="1"/>
    <col min="9217" max="9217" width="9.28515625" style="1" bestFit="1" customWidth="1"/>
    <col min="9218" max="9218" width="14.85546875" style="1" customWidth="1"/>
    <col min="9219" max="9219" width="16.85546875" style="1" customWidth="1"/>
    <col min="9220" max="9220" width="10" style="1" customWidth="1"/>
    <col min="9221" max="9222" width="9.28515625" style="1" bestFit="1" customWidth="1"/>
    <col min="9223" max="9223" width="14.85546875" style="1" customWidth="1"/>
    <col min="9224" max="9224" width="11" style="1" customWidth="1"/>
    <col min="9225" max="9225" width="13.7109375" style="1" customWidth="1"/>
    <col min="9226" max="9226" width="14.28515625" style="1" customWidth="1"/>
    <col min="9227" max="9227" width="12.85546875" style="1" customWidth="1"/>
    <col min="9228" max="9228" width="13.5703125" style="1" customWidth="1"/>
    <col min="9229" max="9229" width="15.140625" style="1" customWidth="1"/>
    <col min="9230" max="9230" width="12.42578125" style="1" customWidth="1"/>
    <col min="9231" max="9231" width="12.5703125" style="1" customWidth="1"/>
    <col min="9232" max="9232" width="9.28515625" style="1" bestFit="1" customWidth="1"/>
    <col min="9233" max="9233" width="9.7109375" style="1" customWidth="1"/>
    <col min="9234" max="9234" width="8.5703125" style="1" customWidth="1"/>
    <col min="9235" max="9235" width="8.42578125" style="1" customWidth="1"/>
    <col min="9236" max="9236" width="10" style="1" customWidth="1"/>
    <col min="9237" max="9237" width="10.140625" style="1" customWidth="1"/>
    <col min="9238" max="9239" width="9.28515625" style="1" bestFit="1" customWidth="1"/>
    <col min="9240" max="9240" width="15.5703125" style="1" customWidth="1"/>
    <col min="9241" max="9241" width="15.28515625" style="1" customWidth="1"/>
    <col min="9242" max="9242" width="13.42578125" style="1" customWidth="1"/>
    <col min="9243" max="9243" width="10.85546875" style="1" customWidth="1"/>
    <col min="9244" max="9471" width="9.140625" style="1"/>
    <col min="9472" max="9472" width="1.140625" style="1" customWidth="1"/>
    <col min="9473" max="9473" width="9.28515625" style="1" bestFit="1" customWidth="1"/>
    <col min="9474" max="9474" width="14.85546875" style="1" customWidth="1"/>
    <col min="9475" max="9475" width="16.85546875" style="1" customWidth="1"/>
    <col min="9476" max="9476" width="10" style="1" customWidth="1"/>
    <col min="9477" max="9478" width="9.28515625" style="1" bestFit="1" customWidth="1"/>
    <col min="9479" max="9479" width="14.85546875" style="1" customWidth="1"/>
    <col min="9480" max="9480" width="11" style="1" customWidth="1"/>
    <col min="9481" max="9481" width="13.7109375" style="1" customWidth="1"/>
    <col min="9482" max="9482" width="14.28515625" style="1" customWidth="1"/>
    <col min="9483" max="9483" width="12.85546875" style="1" customWidth="1"/>
    <col min="9484" max="9484" width="13.5703125" style="1" customWidth="1"/>
    <col min="9485" max="9485" width="15.140625" style="1" customWidth="1"/>
    <col min="9486" max="9486" width="12.42578125" style="1" customWidth="1"/>
    <col min="9487" max="9487" width="12.5703125" style="1" customWidth="1"/>
    <col min="9488" max="9488" width="9.28515625" style="1" bestFit="1" customWidth="1"/>
    <col min="9489" max="9489" width="9.7109375" style="1" customWidth="1"/>
    <col min="9490" max="9490" width="8.5703125" style="1" customWidth="1"/>
    <col min="9491" max="9491" width="8.42578125" style="1" customWidth="1"/>
    <col min="9492" max="9492" width="10" style="1" customWidth="1"/>
    <col min="9493" max="9493" width="10.140625" style="1" customWidth="1"/>
    <col min="9494" max="9495" width="9.28515625" style="1" bestFit="1" customWidth="1"/>
    <col min="9496" max="9496" width="15.5703125" style="1" customWidth="1"/>
    <col min="9497" max="9497" width="15.28515625" style="1" customWidth="1"/>
    <col min="9498" max="9498" width="13.42578125" style="1" customWidth="1"/>
    <col min="9499" max="9499" width="10.85546875" style="1" customWidth="1"/>
    <col min="9500" max="9727" width="9.140625" style="1"/>
    <col min="9728" max="9728" width="1.140625" style="1" customWidth="1"/>
    <col min="9729" max="9729" width="9.28515625" style="1" bestFit="1" customWidth="1"/>
    <col min="9730" max="9730" width="14.85546875" style="1" customWidth="1"/>
    <col min="9731" max="9731" width="16.85546875" style="1" customWidth="1"/>
    <col min="9732" max="9732" width="10" style="1" customWidth="1"/>
    <col min="9733" max="9734" width="9.28515625" style="1" bestFit="1" customWidth="1"/>
    <col min="9735" max="9735" width="14.85546875" style="1" customWidth="1"/>
    <col min="9736" max="9736" width="11" style="1" customWidth="1"/>
    <col min="9737" max="9737" width="13.7109375" style="1" customWidth="1"/>
    <col min="9738" max="9738" width="14.28515625" style="1" customWidth="1"/>
    <col min="9739" max="9739" width="12.85546875" style="1" customWidth="1"/>
    <col min="9740" max="9740" width="13.5703125" style="1" customWidth="1"/>
    <col min="9741" max="9741" width="15.140625" style="1" customWidth="1"/>
    <col min="9742" max="9742" width="12.42578125" style="1" customWidth="1"/>
    <col min="9743" max="9743" width="12.5703125" style="1" customWidth="1"/>
    <col min="9744" max="9744" width="9.28515625" style="1" bestFit="1" customWidth="1"/>
    <col min="9745" max="9745" width="9.7109375" style="1" customWidth="1"/>
    <col min="9746" max="9746" width="8.5703125" style="1" customWidth="1"/>
    <col min="9747" max="9747" width="8.42578125" style="1" customWidth="1"/>
    <col min="9748" max="9748" width="10" style="1" customWidth="1"/>
    <col min="9749" max="9749" width="10.140625" style="1" customWidth="1"/>
    <col min="9750" max="9751" width="9.28515625" style="1" bestFit="1" customWidth="1"/>
    <col min="9752" max="9752" width="15.5703125" style="1" customWidth="1"/>
    <col min="9753" max="9753" width="15.28515625" style="1" customWidth="1"/>
    <col min="9754" max="9754" width="13.42578125" style="1" customWidth="1"/>
    <col min="9755" max="9755" width="10.85546875" style="1" customWidth="1"/>
    <col min="9756" max="9983" width="9.140625" style="1"/>
    <col min="9984" max="9984" width="1.140625" style="1" customWidth="1"/>
    <col min="9985" max="9985" width="9.28515625" style="1" bestFit="1" customWidth="1"/>
    <col min="9986" max="9986" width="14.85546875" style="1" customWidth="1"/>
    <col min="9987" max="9987" width="16.85546875" style="1" customWidth="1"/>
    <col min="9988" max="9988" width="10" style="1" customWidth="1"/>
    <col min="9989" max="9990" width="9.28515625" style="1" bestFit="1" customWidth="1"/>
    <col min="9991" max="9991" width="14.85546875" style="1" customWidth="1"/>
    <col min="9992" max="9992" width="11" style="1" customWidth="1"/>
    <col min="9993" max="9993" width="13.7109375" style="1" customWidth="1"/>
    <col min="9994" max="9994" width="14.28515625" style="1" customWidth="1"/>
    <col min="9995" max="9995" width="12.85546875" style="1" customWidth="1"/>
    <col min="9996" max="9996" width="13.5703125" style="1" customWidth="1"/>
    <col min="9997" max="9997" width="15.140625" style="1" customWidth="1"/>
    <col min="9998" max="9998" width="12.42578125" style="1" customWidth="1"/>
    <col min="9999" max="9999" width="12.5703125" style="1" customWidth="1"/>
    <col min="10000" max="10000" width="9.28515625" style="1" bestFit="1" customWidth="1"/>
    <col min="10001" max="10001" width="9.7109375" style="1" customWidth="1"/>
    <col min="10002" max="10002" width="8.5703125" style="1" customWidth="1"/>
    <col min="10003" max="10003" width="8.42578125" style="1" customWidth="1"/>
    <col min="10004" max="10004" width="10" style="1" customWidth="1"/>
    <col min="10005" max="10005" width="10.140625" style="1" customWidth="1"/>
    <col min="10006" max="10007" width="9.28515625" style="1" bestFit="1" customWidth="1"/>
    <col min="10008" max="10008" width="15.5703125" style="1" customWidth="1"/>
    <col min="10009" max="10009" width="15.28515625" style="1" customWidth="1"/>
    <col min="10010" max="10010" width="13.42578125" style="1" customWidth="1"/>
    <col min="10011" max="10011" width="10.85546875" style="1" customWidth="1"/>
    <col min="10012" max="10239" width="9.140625" style="1"/>
    <col min="10240" max="10240" width="1.140625" style="1" customWidth="1"/>
    <col min="10241" max="10241" width="9.28515625" style="1" bestFit="1" customWidth="1"/>
    <col min="10242" max="10242" width="14.85546875" style="1" customWidth="1"/>
    <col min="10243" max="10243" width="16.85546875" style="1" customWidth="1"/>
    <col min="10244" max="10244" width="10" style="1" customWidth="1"/>
    <col min="10245" max="10246" width="9.28515625" style="1" bestFit="1" customWidth="1"/>
    <col min="10247" max="10247" width="14.85546875" style="1" customWidth="1"/>
    <col min="10248" max="10248" width="11" style="1" customWidth="1"/>
    <col min="10249" max="10249" width="13.7109375" style="1" customWidth="1"/>
    <col min="10250" max="10250" width="14.28515625" style="1" customWidth="1"/>
    <col min="10251" max="10251" width="12.85546875" style="1" customWidth="1"/>
    <col min="10252" max="10252" width="13.5703125" style="1" customWidth="1"/>
    <col min="10253" max="10253" width="15.140625" style="1" customWidth="1"/>
    <col min="10254" max="10254" width="12.42578125" style="1" customWidth="1"/>
    <col min="10255" max="10255" width="12.5703125" style="1" customWidth="1"/>
    <col min="10256" max="10256" width="9.28515625" style="1" bestFit="1" customWidth="1"/>
    <col min="10257" max="10257" width="9.7109375" style="1" customWidth="1"/>
    <col min="10258" max="10258" width="8.5703125" style="1" customWidth="1"/>
    <col min="10259" max="10259" width="8.42578125" style="1" customWidth="1"/>
    <col min="10260" max="10260" width="10" style="1" customWidth="1"/>
    <col min="10261" max="10261" width="10.140625" style="1" customWidth="1"/>
    <col min="10262" max="10263" width="9.28515625" style="1" bestFit="1" customWidth="1"/>
    <col min="10264" max="10264" width="15.5703125" style="1" customWidth="1"/>
    <col min="10265" max="10265" width="15.28515625" style="1" customWidth="1"/>
    <col min="10266" max="10266" width="13.42578125" style="1" customWidth="1"/>
    <col min="10267" max="10267" width="10.85546875" style="1" customWidth="1"/>
    <col min="10268" max="10495" width="9.140625" style="1"/>
    <col min="10496" max="10496" width="1.140625" style="1" customWidth="1"/>
    <col min="10497" max="10497" width="9.28515625" style="1" bestFit="1" customWidth="1"/>
    <col min="10498" max="10498" width="14.85546875" style="1" customWidth="1"/>
    <col min="10499" max="10499" width="16.85546875" style="1" customWidth="1"/>
    <col min="10500" max="10500" width="10" style="1" customWidth="1"/>
    <col min="10501" max="10502" width="9.28515625" style="1" bestFit="1" customWidth="1"/>
    <col min="10503" max="10503" width="14.85546875" style="1" customWidth="1"/>
    <col min="10504" max="10504" width="11" style="1" customWidth="1"/>
    <col min="10505" max="10505" width="13.7109375" style="1" customWidth="1"/>
    <col min="10506" max="10506" width="14.28515625" style="1" customWidth="1"/>
    <col min="10507" max="10507" width="12.85546875" style="1" customWidth="1"/>
    <col min="10508" max="10508" width="13.5703125" style="1" customWidth="1"/>
    <col min="10509" max="10509" width="15.140625" style="1" customWidth="1"/>
    <col min="10510" max="10510" width="12.42578125" style="1" customWidth="1"/>
    <col min="10511" max="10511" width="12.5703125" style="1" customWidth="1"/>
    <col min="10512" max="10512" width="9.28515625" style="1" bestFit="1" customWidth="1"/>
    <col min="10513" max="10513" width="9.7109375" style="1" customWidth="1"/>
    <col min="10514" max="10514" width="8.5703125" style="1" customWidth="1"/>
    <col min="10515" max="10515" width="8.42578125" style="1" customWidth="1"/>
    <col min="10516" max="10516" width="10" style="1" customWidth="1"/>
    <col min="10517" max="10517" width="10.140625" style="1" customWidth="1"/>
    <col min="10518" max="10519" width="9.28515625" style="1" bestFit="1" customWidth="1"/>
    <col min="10520" max="10520" width="15.5703125" style="1" customWidth="1"/>
    <col min="10521" max="10521" width="15.28515625" style="1" customWidth="1"/>
    <col min="10522" max="10522" width="13.42578125" style="1" customWidth="1"/>
    <col min="10523" max="10523" width="10.85546875" style="1" customWidth="1"/>
    <col min="10524" max="10751" width="9.140625" style="1"/>
    <col min="10752" max="10752" width="1.140625" style="1" customWidth="1"/>
    <col min="10753" max="10753" width="9.28515625" style="1" bestFit="1" customWidth="1"/>
    <col min="10754" max="10754" width="14.85546875" style="1" customWidth="1"/>
    <col min="10755" max="10755" width="16.85546875" style="1" customWidth="1"/>
    <col min="10756" max="10756" width="10" style="1" customWidth="1"/>
    <col min="10757" max="10758" width="9.28515625" style="1" bestFit="1" customWidth="1"/>
    <col min="10759" max="10759" width="14.85546875" style="1" customWidth="1"/>
    <col min="10760" max="10760" width="11" style="1" customWidth="1"/>
    <col min="10761" max="10761" width="13.7109375" style="1" customWidth="1"/>
    <col min="10762" max="10762" width="14.28515625" style="1" customWidth="1"/>
    <col min="10763" max="10763" width="12.85546875" style="1" customWidth="1"/>
    <col min="10764" max="10764" width="13.5703125" style="1" customWidth="1"/>
    <col min="10765" max="10765" width="15.140625" style="1" customWidth="1"/>
    <col min="10766" max="10766" width="12.42578125" style="1" customWidth="1"/>
    <col min="10767" max="10767" width="12.5703125" style="1" customWidth="1"/>
    <col min="10768" max="10768" width="9.28515625" style="1" bestFit="1" customWidth="1"/>
    <col min="10769" max="10769" width="9.7109375" style="1" customWidth="1"/>
    <col min="10770" max="10770" width="8.5703125" style="1" customWidth="1"/>
    <col min="10771" max="10771" width="8.42578125" style="1" customWidth="1"/>
    <col min="10772" max="10772" width="10" style="1" customWidth="1"/>
    <col min="10773" max="10773" width="10.140625" style="1" customWidth="1"/>
    <col min="10774" max="10775" width="9.28515625" style="1" bestFit="1" customWidth="1"/>
    <col min="10776" max="10776" width="15.5703125" style="1" customWidth="1"/>
    <col min="10777" max="10777" width="15.28515625" style="1" customWidth="1"/>
    <col min="10778" max="10778" width="13.42578125" style="1" customWidth="1"/>
    <col min="10779" max="10779" width="10.85546875" style="1" customWidth="1"/>
    <col min="10780" max="11007" width="9.140625" style="1"/>
    <col min="11008" max="11008" width="1.140625" style="1" customWidth="1"/>
    <col min="11009" max="11009" width="9.28515625" style="1" bestFit="1" customWidth="1"/>
    <col min="11010" max="11010" width="14.85546875" style="1" customWidth="1"/>
    <col min="11011" max="11011" width="16.85546875" style="1" customWidth="1"/>
    <col min="11012" max="11012" width="10" style="1" customWidth="1"/>
    <col min="11013" max="11014" width="9.28515625" style="1" bestFit="1" customWidth="1"/>
    <col min="11015" max="11015" width="14.85546875" style="1" customWidth="1"/>
    <col min="11016" max="11016" width="11" style="1" customWidth="1"/>
    <col min="11017" max="11017" width="13.7109375" style="1" customWidth="1"/>
    <col min="11018" max="11018" width="14.28515625" style="1" customWidth="1"/>
    <col min="11019" max="11019" width="12.85546875" style="1" customWidth="1"/>
    <col min="11020" max="11020" width="13.5703125" style="1" customWidth="1"/>
    <col min="11021" max="11021" width="15.140625" style="1" customWidth="1"/>
    <col min="11022" max="11022" width="12.42578125" style="1" customWidth="1"/>
    <col min="11023" max="11023" width="12.5703125" style="1" customWidth="1"/>
    <col min="11024" max="11024" width="9.28515625" style="1" bestFit="1" customWidth="1"/>
    <col min="11025" max="11025" width="9.7109375" style="1" customWidth="1"/>
    <col min="11026" max="11026" width="8.5703125" style="1" customWidth="1"/>
    <col min="11027" max="11027" width="8.42578125" style="1" customWidth="1"/>
    <col min="11028" max="11028" width="10" style="1" customWidth="1"/>
    <col min="11029" max="11029" width="10.140625" style="1" customWidth="1"/>
    <col min="11030" max="11031" width="9.28515625" style="1" bestFit="1" customWidth="1"/>
    <col min="11032" max="11032" width="15.5703125" style="1" customWidth="1"/>
    <col min="11033" max="11033" width="15.28515625" style="1" customWidth="1"/>
    <col min="11034" max="11034" width="13.42578125" style="1" customWidth="1"/>
    <col min="11035" max="11035" width="10.85546875" style="1" customWidth="1"/>
    <col min="11036" max="11263" width="9.140625" style="1"/>
    <col min="11264" max="11264" width="1.140625" style="1" customWidth="1"/>
    <col min="11265" max="11265" width="9.28515625" style="1" bestFit="1" customWidth="1"/>
    <col min="11266" max="11266" width="14.85546875" style="1" customWidth="1"/>
    <col min="11267" max="11267" width="16.85546875" style="1" customWidth="1"/>
    <col min="11268" max="11268" width="10" style="1" customWidth="1"/>
    <col min="11269" max="11270" width="9.28515625" style="1" bestFit="1" customWidth="1"/>
    <col min="11271" max="11271" width="14.85546875" style="1" customWidth="1"/>
    <col min="11272" max="11272" width="11" style="1" customWidth="1"/>
    <col min="11273" max="11273" width="13.7109375" style="1" customWidth="1"/>
    <col min="11274" max="11274" width="14.28515625" style="1" customWidth="1"/>
    <col min="11275" max="11275" width="12.85546875" style="1" customWidth="1"/>
    <col min="11276" max="11276" width="13.5703125" style="1" customWidth="1"/>
    <col min="11277" max="11277" width="15.140625" style="1" customWidth="1"/>
    <col min="11278" max="11278" width="12.42578125" style="1" customWidth="1"/>
    <col min="11279" max="11279" width="12.5703125" style="1" customWidth="1"/>
    <col min="11280" max="11280" width="9.28515625" style="1" bestFit="1" customWidth="1"/>
    <col min="11281" max="11281" width="9.7109375" style="1" customWidth="1"/>
    <col min="11282" max="11282" width="8.5703125" style="1" customWidth="1"/>
    <col min="11283" max="11283" width="8.42578125" style="1" customWidth="1"/>
    <col min="11284" max="11284" width="10" style="1" customWidth="1"/>
    <col min="11285" max="11285" width="10.140625" style="1" customWidth="1"/>
    <col min="11286" max="11287" width="9.28515625" style="1" bestFit="1" customWidth="1"/>
    <col min="11288" max="11288" width="15.5703125" style="1" customWidth="1"/>
    <col min="11289" max="11289" width="15.28515625" style="1" customWidth="1"/>
    <col min="11290" max="11290" width="13.42578125" style="1" customWidth="1"/>
    <col min="11291" max="11291" width="10.85546875" style="1" customWidth="1"/>
    <col min="11292" max="11519" width="9.140625" style="1"/>
    <col min="11520" max="11520" width="1.140625" style="1" customWidth="1"/>
    <col min="11521" max="11521" width="9.28515625" style="1" bestFit="1" customWidth="1"/>
    <col min="11522" max="11522" width="14.85546875" style="1" customWidth="1"/>
    <col min="11523" max="11523" width="16.85546875" style="1" customWidth="1"/>
    <col min="11524" max="11524" width="10" style="1" customWidth="1"/>
    <col min="11525" max="11526" width="9.28515625" style="1" bestFit="1" customWidth="1"/>
    <col min="11527" max="11527" width="14.85546875" style="1" customWidth="1"/>
    <col min="11528" max="11528" width="11" style="1" customWidth="1"/>
    <col min="11529" max="11529" width="13.7109375" style="1" customWidth="1"/>
    <col min="11530" max="11530" width="14.28515625" style="1" customWidth="1"/>
    <col min="11531" max="11531" width="12.85546875" style="1" customWidth="1"/>
    <col min="11532" max="11532" width="13.5703125" style="1" customWidth="1"/>
    <col min="11533" max="11533" width="15.140625" style="1" customWidth="1"/>
    <col min="11534" max="11534" width="12.42578125" style="1" customWidth="1"/>
    <col min="11535" max="11535" width="12.5703125" style="1" customWidth="1"/>
    <col min="11536" max="11536" width="9.28515625" style="1" bestFit="1" customWidth="1"/>
    <col min="11537" max="11537" width="9.7109375" style="1" customWidth="1"/>
    <col min="11538" max="11538" width="8.5703125" style="1" customWidth="1"/>
    <col min="11539" max="11539" width="8.42578125" style="1" customWidth="1"/>
    <col min="11540" max="11540" width="10" style="1" customWidth="1"/>
    <col min="11541" max="11541" width="10.140625" style="1" customWidth="1"/>
    <col min="11542" max="11543" width="9.28515625" style="1" bestFit="1" customWidth="1"/>
    <col min="11544" max="11544" width="15.5703125" style="1" customWidth="1"/>
    <col min="11545" max="11545" width="15.28515625" style="1" customWidth="1"/>
    <col min="11546" max="11546" width="13.42578125" style="1" customWidth="1"/>
    <col min="11547" max="11547" width="10.85546875" style="1" customWidth="1"/>
    <col min="11548" max="11775" width="9.140625" style="1"/>
    <col min="11776" max="11776" width="1.140625" style="1" customWidth="1"/>
    <col min="11777" max="11777" width="9.28515625" style="1" bestFit="1" customWidth="1"/>
    <col min="11778" max="11778" width="14.85546875" style="1" customWidth="1"/>
    <col min="11779" max="11779" width="16.85546875" style="1" customWidth="1"/>
    <col min="11780" max="11780" width="10" style="1" customWidth="1"/>
    <col min="11781" max="11782" width="9.28515625" style="1" bestFit="1" customWidth="1"/>
    <col min="11783" max="11783" width="14.85546875" style="1" customWidth="1"/>
    <col min="11784" max="11784" width="11" style="1" customWidth="1"/>
    <col min="11785" max="11785" width="13.7109375" style="1" customWidth="1"/>
    <col min="11786" max="11786" width="14.28515625" style="1" customWidth="1"/>
    <col min="11787" max="11787" width="12.85546875" style="1" customWidth="1"/>
    <col min="11788" max="11788" width="13.5703125" style="1" customWidth="1"/>
    <col min="11789" max="11789" width="15.140625" style="1" customWidth="1"/>
    <col min="11790" max="11790" width="12.42578125" style="1" customWidth="1"/>
    <col min="11791" max="11791" width="12.5703125" style="1" customWidth="1"/>
    <col min="11792" max="11792" width="9.28515625" style="1" bestFit="1" customWidth="1"/>
    <col min="11793" max="11793" width="9.7109375" style="1" customWidth="1"/>
    <col min="11794" max="11794" width="8.5703125" style="1" customWidth="1"/>
    <col min="11795" max="11795" width="8.42578125" style="1" customWidth="1"/>
    <col min="11796" max="11796" width="10" style="1" customWidth="1"/>
    <col min="11797" max="11797" width="10.140625" style="1" customWidth="1"/>
    <col min="11798" max="11799" width="9.28515625" style="1" bestFit="1" customWidth="1"/>
    <col min="11800" max="11800" width="15.5703125" style="1" customWidth="1"/>
    <col min="11801" max="11801" width="15.28515625" style="1" customWidth="1"/>
    <col min="11802" max="11802" width="13.42578125" style="1" customWidth="1"/>
    <col min="11803" max="11803" width="10.85546875" style="1" customWidth="1"/>
    <col min="11804" max="12031" width="9.140625" style="1"/>
    <col min="12032" max="12032" width="1.140625" style="1" customWidth="1"/>
    <col min="12033" max="12033" width="9.28515625" style="1" bestFit="1" customWidth="1"/>
    <col min="12034" max="12034" width="14.85546875" style="1" customWidth="1"/>
    <col min="12035" max="12035" width="16.85546875" style="1" customWidth="1"/>
    <col min="12036" max="12036" width="10" style="1" customWidth="1"/>
    <col min="12037" max="12038" width="9.28515625" style="1" bestFit="1" customWidth="1"/>
    <col min="12039" max="12039" width="14.85546875" style="1" customWidth="1"/>
    <col min="12040" max="12040" width="11" style="1" customWidth="1"/>
    <col min="12041" max="12041" width="13.7109375" style="1" customWidth="1"/>
    <col min="12042" max="12042" width="14.28515625" style="1" customWidth="1"/>
    <col min="12043" max="12043" width="12.85546875" style="1" customWidth="1"/>
    <col min="12044" max="12044" width="13.5703125" style="1" customWidth="1"/>
    <col min="12045" max="12045" width="15.140625" style="1" customWidth="1"/>
    <col min="12046" max="12046" width="12.42578125" style="1" customWidth="1"/>
    <col min="12047" max="12047" width="12.5703125" style="1" customWidth="1"/>
    <col min="12048" max="12048" width="9.28515625" style="1" bestFit="1" customWidth="1"/>
    <col min="12049" max="12049" width="9.7109375" style="1" customWidth="1"/>
    <col min="12050" max="12050" width="8.5703125" style="1" customWidth="1"/>
    <col min="12051" max="12051" width="8.42578125" style="1" customWidth="1"/>
    <col min="12052" max="12052" width="10" style="1" customWidth="1"/>
    <col min="12053" max="12053" width="10.140625" style="1" customWidth="1"/>
    <col min="12054" max="12055" width="9.28515625" style="1" bestFit="1" customWidth="1"/>
    <col min="12056" max="12056" width="15.5703125" style="1" customWidth="1"/>
    <col min="12057" max="12057" width="15.28515625" style="1" customWidth="1"/>
    <col min="12058" max="12058" width="13.42578125" style="1" customWidth="1"/>
    <col min="12059" max="12059" width="10.85546875" style="1" customWidth="1"/>
    <col min="12060" max="12287" width="9.140625" style="1"/>
    <col min="12288" max="12288" width="1.140625" style="1" customWidth="1"/>
    <col min="12289" max="12289" width="9.28515625" style="1" bestFit="1" customWidth="1"/>
    <col min="12290" max="12290" width="14.85546875" style="1" customWidth="1"/>
    <col min="12291" max="12291" width="16.85546875" style="1" customWidth="1"/>
    <col min="12292" max="12292" width="10" style="1" customWidth="1"/>
    <col min="12293" max="12294" width="9.28515625" style="1" bestFit="1" customWidth="1"/>
    <col min="12295" max="12295" width="14.85546875" style="1" customWidth="1"/>
    <col min="12296" max="12296" width="11" style="1" customWidth="1"/>
    <col min="12297" max="12297" width="13.7109375" style="1" customWidth="1"/>
    <col min="12298" max="12298" width="14.28515625" style="1" customWidth="1"/>
    <col min="12299" max="12299" width="12.85546875" style="1" customWidth="1"/>
    <col min="12300" max="12300" width="13.5703125" style="1" customWidth="1"/>
    <col min="12301" max="12301" width="15.140625" style="1" customWidth="1"/>
    <col min="12302" max="12302" width="12.42578125" style="1" customWidth="1"/>
    <col min="12303" max="12303" width="12.5703125" style="1" customWidth="1"/>
    <col min="12304" max="12304" width="9.28515625" style="1" bestFit="1" customWidth="1"/>
    <col min="12305" max="12305" width="9.7109375" style="1" customWidth="1"/>
    <col min="12306" max="12306" width="8.5703125" style="1" customWidth="1"/>
    <col min="12307" max="12307" width="8.42578125" style="1" customWidth="1"/>
    <col min="12308" max="12308" width="10" style="1" customWidth="1"/>
    <col min="12309" max="12309" width="10.140625" style="1" customWidth="1"/>
    <col min="12310" max="12311" width="9.28515625" style="1" bestFit="1" customWidth="1"/>
    <col min="12312" max="12312" width="15.5703125" style="1" customWidth="1"/>
    <col min="12313" max="12313" width="15.28515625" style="1" customWidth="1"/>
    <col min="12314" max="12314" width="13.42578125" style="1" customWidth="1"/>
    <col min="12315" max="12315" width="10.85546875" style="1" customWidth="1"/>
    <col min="12316" max="12543" width="9.140625" style="1"/>
    <col min="12544" max="12544" width="1.140625" style="1" customWidth="1"/>
    <col min="12545" max="12545" width="9.28515625" style="1" bestFit="1" customWidth="1"/>
    <col min="12546" max="12546" width="14.85546875" style="1" customWidth="1"/>
    <col min="12547" max="12547" width="16.85546875" style="1" customWidth="1"/>
    <col min="12548" max="12548" width="10" style="1" customWidth="1"/>
    <col min="12549" max="12550" width="9.28515625" style="1" bestFit="1" customWidth="1"/>
    <col min="12551" max="12551" width="14.85546875" style="1" customWidth="1"/>
    <col min="12552" max="12552" width="11" style="1" customWidth="1"/>
    <col min="12553" max="12553" width="13.7109375" style="1" customWidth="1"/>
    <col min="12554" max="12554" width="14.28515625" style="1" customWidth="1"/>
    <col min="12555" max="12555" width="12.85546875" style="1" customWidth="1"/>
    <col min="12556" max="12556" width="13.5703125" style="1" customWidth="1"/>
    <col min="12557" max="12557" width="15.140625" style="1" customWidth="1"/>
    <col min="12558" max="12558" width="12.42578125" style="1" customWidth="1"/>
    <col min="12559" max="12559" width="12.5703125" style="1" customWidth="1"/>
    <col min="12560" max="12560" width="9.28515625" style="1" bestFit="1" customWidth="1"/>
    <col min="12561" max="12561" width="9.7109375" style="1" customWidth="1"/>
    <col min="12562" max="12562" width="8.5703125" style="1" customWidth="1"/>
    <col min="12563" max="12563" width="8.42578125" style="1" customWidth="1"/>
    <col min="12564" max="12564" width="10" style="1" customWidth="1"/>
    <col min="12565" max="12565" width="10.140625" style="1" customWidth="1"/>
    <col min="12566" max="12567" width="9.28515625" style="1" bestFit="1" customWidth="1"/>
    <col min="12568" max="12568" width="15.5703125" style="1" customWidth="1"/>
    <col min="12569" max="12569" width="15.28515625" style="1" customWidth="1"/>
    <col min="12570" max="12570" width="13.42578125" style="1" customWidth="1"/>
    <col min="12571" max="12571" width="10.85546875" style="1" customWidth="1"/>
    <col min="12572" max="12799" width="9.140625" style="1"/>
    <col min="12800" max="12800" width="1.140625" style="1" customWidth="1"/>
    <col min="12801" max="12801" width="9.28515625" style="1" bestFit="1" customWidth="1"/>
    <col min="12802" max="12802" width="14.85546875" style="1" customWidth="1"/>
    <col min="12803" max="12803" width="16.85546875" style="1" customWidth="1"/>
    <col min="12804" max="12804" width="10" style="1" customWidth="1"/>
    <col min="12805" max="12806" width="9.28515625" style="1" bestFit="1" customWidth="1"/>
    <col min="12807" max="12807" width="14.85546875" style="1" customWidth="1"/>
    <col min="12808" max="12808" width="11" style="1" customWidth="1"/>
    <col min="12809" max="12809" width="13.7109375" style="1" customWidth="1"/>
    <col min="12810" max="12810" width="14.28515625" style="1" customWidth="1"/>
    <col min="12811" max="12811" width="12.85546875" style="1" customWidth="1"/>
    <col min="12812" max="12812" width="13.5703125" style="1" customWidth="1"/>
    <col min="12813" max="12813" width="15.140625" style="1" customWidth="1"/>
    <col min="12814" max="12814" width="12.42578125" style="1" customWidth="1"/>
    <col min="12815" max="12815" width="12.5703125" style="1" customWidth="1"/>
    <col min="12816" max="12816" width="9.28515625" style="1" bestFit="1" customWidth="1"/>
    <col min="12817" max="12817" width="9.7109375" style="1" customWidth="1"/>
    <col min="12818" max="12818" width="8.5703125" style="1" customWidth="1"/>
    <col min="12819" max="12819" width="8.42578125" style="1" customWidth="1"/>
    <col min="12820" max="12820" width="10" style="1" customWidth="1"/>
    <col min="12821" max="12821" width="10.140625" style="1" customWidth="1"/>
    <col min="12822" max="12823" width="9.28515625" style="1" bestFit="1" customWidth="1"/>
    <col min="12824" max="12824" width="15.5703125" style="1" customWidth="1"/>
    <col min="12825" max="12825" width="15.28515625" style="1" customWidth="1"/>
    <col min="12826" max="12826" width="13.42578125" style="1" customWidth="1"/>
    <col min="12827" max="12827" width="10.85546875" style="1" customWidth="1"/>
    <col min="12828" max="13055" width="9.140625" style="1"/>
    <col min="13056" max="13056" width="1.140625" style="1" customWidth="1"/>
    <col min="13057" max="13057" width="9.28515625" style="1" bestFit="1" customWidth="1"/>
    <col min="13058" max="13058" width="14.85546875" style="1" customWidth="1"/>
    <col min="13059" max="13059" width="16.85546875" style="1" customWidth="1"/>
    <col min="13060" max="13060" width="10" style="1" customWidth="1"/>
    <col min="13061" max="13062" width="9.28515625" style="1" bestFit="1" customWidth="1"/>
    <col min="13063" max="13063" width="14.85546875" style="1" customWidth="1"/>
    <col min="13064" max="13064" width="11" style="1" customWidth="1"/>
    <col min="13065" max="13065" width="13.7109375" style="1" customWidth="1"/>
    <col min="13066" max="13066" width="14.28515625" style="1" customWidth="1"/>
    <col min="13067" max="13067" width="12.85546875" style="1" customWidth="1"/>
    <col min="13068" max="13068" width="13.5703125" style="1" customWidth="1"/>
    <col min="13069" max="13069" width="15.140625" style="1" customWidth="1"/>
    <col min="13070" max="13070" width="12.42578125" style="1" customWidth="1"/>
    <col min="13071" max="13071" width="12.5703125" style="1" customWidth="1"/>
    <col min="13072" max="13072" width="9.28515625" style="1" bestFit="1" customWidth="1"/>
    <col min="13073" max="13073" width="9.7109375" style="1" customWidth="1"/>
    <col min="13074" max="13074" width="8.5703125" style="1" customWidth="1"/>
    <col min="13075" max="13075" width="8.42578125" style="1" customWidth="1"/>
    <col min="13076" max="13076" width="10" style="1" customWidth="1"/>
    <col min="13077" max="13077" width="10.140625" style="1" customWidth="1"/>
    <col min="13078" max="13079" width="9.28515625" style="1" bestFit="1" customWidth="1"/>
    <col min="13080" max="13080" width="15.5703125" style="1" customWidth="1"/>
    <col min="13081" max="13081" width="15.28515625" style="1" customWidth="1"/>
    <col min="13082" max="13082" width="13.42578125" style="1" customWidth="1"/>
    <col min="13083" max="13083" width="10.85546875" style="1" customWidth="1"/>
    <col min="13084" max="13311" width="9.140625" style="1"/>
    <col min="13312" max="13312" width="1.140625" style="1" customWidth="1"/>
    <col min="13313" max="13313" width="9.28515625" style="1" bestFit="1" customWidth="1"/>
    <col min="13314" max="13314" width="14.85546875" style="1" customWidth="1"/>
    <col min="13315" max="13315" width="16.85546875" style="1" customWidth="1"/>
    <col min="13316" max="13316" width="10" style="1" customWidth="1"/>
    <col min="13317" max="13318" width="9.28515625" style="1" bestFit="1" customWidth="1"/>
    <col min="13319" max="13319" width="14.85546875" style="1" customWidth="1"/>
    <col min="13320" max="13320" width="11" style="1" customWidth="1"/>
    <col min="13321" max="13321" width="13.7109375" style="1" customWidth="1"/>
    <col min="13322" max="13322" width="14.28515625" style="1" customWidth="1"/>
    <col min="13323" max="13323" width="12.85546875" style="1" customWidth="1"/>
    <col min="13324" max="13324" width="13.5703125" style="1" customWidth="1"/>
    <col min="13325" max="13325" width="15.140625" style="1" customWidth="1"/>
    <col min="13326" max="13326" width="12.42578125" style="1" customWidth="1"/>
    <col min="13327" max="13327" width="12.5703125" style="1" customWidth="1"/>
    <col min="13328" max="13328" width="9.28515625" style="1" bestFit="1" customWidth="1"/>
    <col min="13329" max="13329" width="9.7109375" style="1" customWidth="1"/>
    <col min="13330" max="13330" width="8.5703125" style="1" customWidth="1"/>
    <col min="13331" max="13331" width="8.42578125" style="1" customWidth="1"/>
    <col min="13332" max="13332" width="10" style="1" customWidth="1"/>
    <col min="13333" max="13333" width="10.140625" style="1" customWidth="1"/>
    <col min="13334" max="13335" width="9.28515625" style="1" bestFit="1" customWidth="1"/>
    <col min="13336" max="13336" width="15.5703125" style="1" customWidth="1"/>
    <col min="13337" max="13337" width="15.28515625" style="1" customWidth="1"/>
    <col min="13338" max="13338" width="13.42578125" style="1" customWidth="1"/>
    <col min="13339" max="13339" width="10.85546875" style="1" customWidth="1"/>
    <col min="13340" max="13567" width="9.140625" style="1"/>
    <col min="13568" max="13568" width="1.140625" style="1" customWidth="1"/>
    <col min="13569" max="13569" width="9.28515625" style="1" bestFit="1" customWidth="1"/>
    <col min="13570" max="13570" width="14.85546875" style="1" customWidth="1"/>
    <col min="13571" max="13571" width="16.85546875" style="1" customWidth="1"/>
    <col min="13572" max="13572" width="10" style="1" customWidth="1"/>
    <col min="13573" max="13574" width="9.28515625" style="1" bestFit="1" customWidth="1"/>
    <col min="13575" max="13575" width="14.85546875" style="1" customWidth="1"/>
    <col min="13576" max="13576" width="11" style="1" customWidth="1"/>
    <col min="13577" max="13577" width="13.7109375" style="1" customWidth="1"/>
    <col min="13578" max="13578" width="14.28515625" style="1" customWidth="1"/>
    <col min="13579" max="13579" width="12.85546875" style="1" customWidth="1"/>
    <col min="13580" max="13580" width="13.5703125" style="1" customWidth="1"/>
    <col min="13581" max="13581" width="15.140625" style="1" customWidth="1"/>
    <col min="13582" max="13582" width="12.42578125" style="1" customWidth="1"/>
    <col min="13583" max="13583" width="12.5703125" style="1" customWidth="1"/>
    <col min="13584" max="13584" width="9.28515625" style="1" bestFit="1" customWidth="1"/>
    <col min="13585" max="13585" width="9.7109375" style="1" customWidth="1"/>
    <col min="13586" max="13586" width="8.5703125" style="1" customWidth="1"/>
    <col min="13587" max="13587" width="8.42578125" style="1" customWidth="1"/>
    <col min="13588" max="13588" width="10" style="1" customWidth="1"/>
    <col min="13589" max="13589" width="10.140625" style="1" customWidth="1"/>
    <col min="13590" max="13591" width="9.28515625" style="1" bestFit="1" customWidth="1"/>
    <col min="13592" max="13592" width="15.5703125" style="1" customWidth="1"/>
    <col min="13593" max="13593" width="15.28515625" style="1" customWidth="1"/>
    <col min="13594" max="13594" width="13.42578125" style="1" customWidth="1"/>
    <col min="13595" max="13595" width="10.85546875" style="1" customWidth="1"/>
    <col min="13596" max="13823" width="9.140625" style="1"/>
    <col min="13824" max="13824" width="1.140625" style="1" customWidth="1"/>
    <col min="13825" max="13825" width="9.28515625" style="1" bestFit="1" customWidth="1"/>
    <col min="13826" max="13826" width="14.85546875" style="1" customWidth="1"/>
    <col min="13827" max="13827" width="16.85546875" style="1" customWidth="1"/>
    <col min="13828" max="13828" width="10" style="1" customWidth="1"/>
    <col min="13829" max="13830" width="9.28515625" style="1" bestFit="1" customWidth="1"/>
    <col min="13831" max="13831" width="14.85546875" style="1" customWidth="1"/>
    <col min="13832" max="13832" width="11" style="1" customWidth="1"/>
    <col min="13833" max="13833" width="13.7109375" style="1" customWidth="1"/>
    <col min="13834" max="13834" width="14.28515625" style="1" customWidth="1"/>
    <col min="13835" max="13835" width="12.85546875" style="1" customWidth="1"/>
    <col min="13836" max="13836" width="13.5703125" style="1" customWidth="1"/>
    <col min="13837" max="13837" width="15.140625" style="1" customWidth="1"/>
    <col min="13838" max="13838" width="12.42578125" style="1" customWidth="1"/>
    <col min="13839" max="13839" width="12.5703125" style="1" customWidth="1"/>
    <col min="13840" max="13840" width="9.28515625" style="1" bestFit="1" customWidth="1"/>
    <col min="13841" max="13841" width="9.7109375" style="1" customWidth="1"/>
    <col min="13842" max="13842" width="8.5703125" style="1" customWidth="1"/>
    <col min="13843" max="13843" width="8.42578125" style="1" customWidth="1"/>
    <col min="13844" max="13844" width="10" style="1" customWidth="1"/>
    <col min="13845" max="13845" width="10.140625" style="1" customWidth="1"/>
    <col min="13846" max="13847" width="9.28515625" style="1" bestFit="1" customWidth="1"/>
    <col min="13848" max="13848" width="15.5703125" style="1" customWidth="1"/>
    <col min="13849" max="13849" width="15.28515625" style="1" customWidth="1"/>
    <col min="13850" max="13850" width="13.42578125" style="1" customWidth="1"/>
    <col min="13851" max="13851" width="10.85546875" style="1" customWidth="1"/>
    <col min="13852" max="14079" width="9.140625" style="1"/>
    <col min="14080" max="14080" width="1.140625" style="1" customWidth="1"/>
    <col min="14081" max="14081" width="9.28515625" style="1" bestFit="1" customWidth="1"/>
    <col min="14082" max="14082" width="14.85546875" style="1" customWidth="1"/>
    <col min="14083" max="14083" width="16.85546875" style="1" customWidth="1"/>
    <col min="14084" max="14084" width="10" style="1" customWidth="1"/>
    <col min="14085" max="14086" width="9.28515625" style="1" bestFit="1" customWidth="1"/>
    <col min="14087" max="14087" width="14.85546875" style="1" customWidth="1"/>
    <col min="14088" max="14088" width="11" style="1" customWidth="1"/>
    <col min="14089" max="14089" width="13.7109375" style="1" customWidth="1"/>
    <col min="14090" max="14090" width="14.28515625" style="1" customWidth="1"/>
    <col min="14091" max="14091" width="12.85546875" style="1" customWidth="1"/>
    <col min="14092" max="14092" width="13.5703125" style="1" customWidth="1"/>
    <col min="14093" max="14093" width="15.140625" style="1" customWidth="1"/>
    <col min="14094" max="14094" width="12.42578125" style="1" customWidth="1"/>
    <col min="14095" max="14095" width="12.5703125" style="1" customWidth="1"/>
    <col min="14096" max="14096" width="9.28515625" style="1" bestFit="1" customWidth="1"/>
    <col min="14097" max="14097" width="9.7109375" style="1" customWidth="1"/>
    <col min="14098" max="14098" width="8.5703125" style="1" customWidth="1"/>
    <col min="14099" max="14099" width="8.42578125" style="1" customWidth="1"/>
    <col min="14100" max="14100" width="10" style="1" customWidth="1"/>
    <col min="14101" max="14101" width="10.140625" style="1" customWidth="1"/>
    <col min="14102" max="14103" width="9.28515625" style="1" bestFit="1" customWidth="1"/>
    <col min="14104" max="14104" width="15.5703125" style="1" customWidth="1"/>
    <col min="14105" max="14105" width="15.28515625" style="1" customWidth="1"/>
    <col min="14106" max="14106" width="13.42578125" style="1" customWidth="1"/>
    <col min="14107" max="14107" width="10.85546875" style="1" customWidth="1"/>
    <col min="14108" max="14335" width="9.140625" style="1"/>
    <col min="14336" max="14336" width="1.140625" style="1" customWidth="1"/>
    <col min="14337" max="14337" width="9.28515625" style="1" bestFit="1" customWidth="1"/>
    <col min="14338" max="14338" width="14.85546875" style="1" customWidth="1"/>
    <col min="14339" max="14339" width="16.85546875" style="1" customWidth="1"/>
    <col min="14340" max="14340" width="10" style="1" customWidth="1"/>
    <col min="14341" max="14342" width="9.28515625" style="1" bestFit="1" customWidth="1"/>
    <col min="14343" max="14343" width="14.85546875" style="1" customWidth="1"/>
    <col min="14344" max="14344" width="11" style="1" customWidth="1"/>
    <col min="14345" max="14345" width="13.7109375" style="1" customWidth="1"/>
    <col min="14346" max="14346" width="14.28515625" style="1" customWidth="1"/>
    <col min="14347" max="14347" width="12.85546875" style="1" customWidth="1"/>
    <col min="14348" max="14348" width="13.5703125" style="1" customWidth="1"/>
    <col min="14349" max="14349" width="15.140625" style="1" customWidth="1"/>
    <col min="14350" max="14350" width="12.42578125" style="1" customWidth="1"/>
    <col min="14351" max="14351" width="12.5703125" style="1" customWidth="1"/>
    <col min="14352" max="14352" width="9.28515625" style="1" bestFit="1" customWidth="1"/>
    <col min="14353" max="14353" width="9.7109375" style="1" customWidth="1"/>
    <col min="14354" max="14354" width="8.5703125" style="1" customWidth="1"/>
    <col min="14355" max="14355" width="8.42578125" style="1" customWidth="1"/>
    <col min="14356" max="14356" width="10" style="1" customWidth="1"/>
    <col min="14357" max="14357" width="10.140625" style="1" customWidth="1"/>
    <col min="14358" max="14359" width="9.28515625" style="1" bestFit="1" customWidth="1"/>
    <col min="14360" max="14360" width="15.5703125" style="1" customWidth="1"/>
    <col min="14361" max="14361" width="15.28515625" style="1" customWidth="1"/>
    <col min="14362" max="14362" width="13.42578125" style="1" customWidth="1"/>
    <col min="14363" max="14363" width="10.85546875" style="1" customWidth="1"/>
    <col min="14364" max="14591" width="9.140625" style="1"/>
    <col min="14592" max="14592" width="1.140625" style="1" customWidth="1"/>
    <col min="14593" max="14593" width="9.28515625" style="1" bestFit="1" customWidth="1"/>
    <col min="14594" max="14594" width="14.85546875" style="1" customWidth="1"/>
    <col min="14595" max="14595" width="16.85546875" style="1" customWidth="1"/>
    <col min="14596" max="14596" width="10" style="1" customWidth="1"/>
    <col min="14597" max="14598" width="9.28515625" style="1" bestFit="1" customWidth="1"/>
    <col min="14599" max="14599" width="14.85546875" style="1" customWidth="1"/>
    <col min="14600" max="14600" width="11" style="1" customWidth="1"/>
    <col min="14601" max="14601" width="13.7109375" style="1" customWidth="1"/>
    <col min="14602" max="14602" width="14.28515625" style="1" customWidth="1"/>
    <col min="14603" max="14603" width="12.85546875" style="1" customWidth="1"/>
    <col min="14604" max="14604" width="13.5703125" style="1" customWidth="1"/>
    <col min="14605" max="14605" width="15.140625" style="1" customWidth="1"/>
    <col min="14606" max="14606" width="12.42578125" style="1" customWidth="1"/>
    <col min="14607" max="14607" width="12.5703125" style="1" customWidth="1"/>
    <col min="14608" max="14608" width="9.28515625" style="1" bestFit="1" customWidth="1"/>
    <col min="14609" max="14609" width="9.7109375" style="1" customWidth="1"/>
    <col min="14610" max="14610" width="8.5703125" style="1" customWidth="1"/>
    <col min="14611" max="14611" width="8.42578125" style="1" customWidth="1"/>
    <col min="14612" max="14612" width="10" style="1" customWidth="1"/>
    <col min="14613" max="14613" width="10.140625" style="1" customWidth="1"/>
    <col min="14614" max="14615" width="9.28515625" style="1" bestFit="1" customWidth="1"/>
    <col min="14616" max="14616" width="15.5703125" style="1" customWidth="1"/>
    <col min="14617" max="14617" width="15.28515625" style="1" customWidth="1"/>
    <col min="14618" max="14618" width="13.42578125" style="1" customWidth="1"/>
    <col min="14619" max="14619" width="10.85546875" style="1" customWidth="1"/>
    <col min="14620" max="14847" width="9.140625" style="1"/>
    <col min="14848" max="14848" width="1.140625" style="1" customWidth="1"/>
    <col min="14849" max="14849" width="9.28515625" style="1" bestFit="1" customWidth="1"/>
    <col min="14850" max="14850" width="14.85546875" style="1" customWidth="1"/>
    <col min="14851" max="14851" width="16.85546875" style="1" customWidth="1"/>
    <col min="14852" max="14852" width="10" style="1" customWidth="1"/>
    <col min="14853" max="14854" width="9.28515625" style="1" bestFit="1" customWidth="1"/>
    <col min="14855" max="14855" width="14.85546875" style="1" customWidth="1"/>
    <col min="14856" max="14856" width="11" style="1" customWidth="1"/>
    <col min="14857" max="14857" width="13.7109375" style="1" customWidth="1"/>
    <col min="14858" max="14858" width="14.28515625" style="1" customWidth="1"/>
    <col min="14859" max="14859" width="12.85546875" style="1" customWidth="1"/>
    <col min="14860" max="14860" width="13.5703125" style="1" customWidth="1"/>
    <col min="14861" max="14861" width="15.140625" style="1" customWidth="1"/>
    <col min="14862" max="14862" width="12.42578125" style="1" customWidth="1"/>
    <col min="14863" max="14863" width="12.5703125" style="1" customWidth="1"/>
    <col min="14864" max="14864" width="9.28515625" style="1" bestFit="1" customWidth="1"/>
    <col min="14865" max="14865" width="9.7109375" style="1" customWidth="1"/>
    <col min="14866" max="14866" width="8.5703125" style="1" customWidth="1"/>
    <col min="14867" max="14867" width="8.42578125" style="1" customWidth="1"/>
    <col min="14868" max="14868" width="10" style="1" customWidth="1"/>
    <col min="14869" max="14869" width="10.140625" style="1" customWidth="1"/>
    <col min="14870" max="14871" width="9.28515625" style="1" bestFit="1" customWidth="1"/>
    <col min="14872" max="14872" width="15.5703125" style="1" customWidth="1"/>
    <col min="14873" max="14873" width="15.28515625" style="1" customWidth="1"/>
    <col min="14874" max="14874" width="13.42578125" style="1" customWidth="1"/>
    <col min="14875" max="14875" width="10.85546875" style="1" customWidth="1"/>
    <col min="14876" max="15103" width="9.140625" style="1"/>
    <col min="15104" max="15104" width="1.140625" style="1" customWidth="1"/>
    <col min="15105" max="15105" width="9.28515625" style="1" bestFit="1" customWidth="1"/>
    <col min="15106" max="15106" width="14.85546875" style="1" customWidth="1"/>
    <col min="15107" max="15107" width="16.85546875" style="1" customWidth="1"/>
    <col min="15108" max="15108" width="10" style="1" customWidth="1"/>
    <col min="15109" max="15110" width="9.28515625" style="1" bestFit="1" customWidth="1"/>
    <col min="15111" max="15111" width="14.85546875" style="1" customWidth="1"/>
    <col min="15112" max="15112" width="11" style="1" customWidth="1"/>
    <col min="15113" max="15113" width="13.7109375" style="1" customWidth="1"/>
    <col min="15114" max="15114" width="14.28515625" style="1" customWidth="1"/>
    <col min="15115" max="15115" width="12.85546875" style="1" customWidth="1"/>
    <col min="15116" max="15116" width="13.5703125" style="1" customWidth="1"/>
    <col min="15117" max="15117" width="15.140625" style="1" customWidth="1"/>
    <col min="15118" max="15118" width="12.42578125" style="1" customWidth="1"/>
    <col min="15119" max="15119" width="12.5703125" style="1" customWidth="1"/>
    <col min="15120" max="15120" width="9.28515625" style="1" bestFit="1" customWidth="1"/>
    <col min="15121" max="15121" width="9.7109375" style="1" customWidth="1"/>
    <col min="15122" max="15122" width="8.5703125" style="1" customWidth="1"/>
    <col min="15123" max="15123" width="8.42578125" style="1" customWidth="1"/>
    <col min="15124" max="15124" width="10" style="1" customWidth="1"/>
    <col min="15125" max="15125" width="10.140625" style="1" customWidth="1"/>
    <col min="15126" max="15127" width="9.28515625" style="1" bestFit="1" customWidth="1"/>
    <col min="15128" max="15128" width="15.5703125" style="1" customWidth="1"/>
    <col min="15129" max="15129" width="15.28515625" style="1" customWidth="1"/>
    <col min="15130" max="15130" width="13.42578125" style="1" customWidth="1"/>
    <col min="15131" max="15131" width="10.85546875" style="1" customWidth="1"/>
    <col min="15132" max="15359" width="9.140625" style="1"/>
    <col min="15360" max="15360" width="1.140625" style="1" customWidth="1"/>
    <col min="15361" max="15361" width="9.28515625" style="1" bestFit="1" customWidth="1"/>
    <col min="15362" max="15362" width="14.85546875" style="1" customWidth="1"/>
    <col min="15363" max="15363" width="16.85546875" style="1" customWidth="1"/>
    <col min="15364" max="15364" width="10" style="1" customWidth="1"/>
    <col min="15365" max="15366" width="9.28515625" style="1" bestFit="1" customWidth="1"/>
    <col min="15367" max="15367" width="14.85546875" style="1" customWidth="1"/>
    <col min="15368" max="15368" width="11" style="1" customWidth="1"/>
    <col min="15369" max="15369" width="13.7109375" style="1" customWidth="1"/>
    <col min="15370" max="15370" width="14.28515625" style="1" customWidth="1"/>
    <col min="15371" max="15371" width="12.85546875" style="1" customWidth="1"/>
    <col min="15372" max="15372" width="13.5703125" style="1" customWidth="1"/>
    <col min="15373" max="15373" width="15.140625" style="1" customWidth="1"/>
    <col min="15374" max="15374" width="12.42578125" style="1" customWidth="1"/>
    <col min="15375" max="15375" width="12.5703125" style="1" customWidth="1"/>
    <col min="15376" max="15376" width="9.28515625" style="1" bestFit="1" customWidth="1"/>
    <col min="15377" max="15377" width="9.7109375" style="1" customWidth="1"/>
    <col min="15378" max="15378" width="8.5703125" style="1" customWidth="1"/>
    <col min="15379" max="15379" width="8.42578125" style="1" customWidth="1"/>
    <col min="15380" max="15380" width="10" style="1" customWidth="1"/>
    <col min="15381" max="15381" width="10.140625" style="1" customWidth="1"/>
    <col min="15382" max="15383" width="9.28515625" style="1" bestFit="1" customWidth="1"/>
    <col min="15384" max="15384" width="15.5703125" style="1" customWidth="1"/>
    <col min="15385" max="15385" width="15.28515625" style="1" customWidth="1"/>
    <col min="15386" max="15386" width="13.42578125" style="1" customWidth="1"/>
    <col min="15387" max="15387" width="10.85546875" style="1" customWidth="1"/>
    <col min="15388" max="15615" width="9.140625" style="1"/>
    <col min="15616" max="15616" width="1.140625" style="1" customWidth="1"/>
    <col min="15617" max="15617" width="9.28515625" style="1" bestFit="1" customWidth="1"/>
    <col min="15618" max="15618" width="14.85546875" style="1" customWidth="1"/>
    <col min="15619" max="15619" width="16.85546875" style="1" customWidth="1"/>
    <col min="15620" max="15620" width="10" style="1" customWidth="1"/>
    <col min="15621" max="15622" width="9.28515625" style="1" bestFit="1" customWidth="1"/>
    <col min="15623" max="15623" width="14.85546875" style="1" customWidth="1"/>
    <col min="15624" max="15624" width="11" style="1" customWidth="1"/>
    <col min="15625" max="15625" width="13.7109375" style="1" customWidth="1"/>
    <col min="15626" max="15626" width="14.28515625" style="1" customWidth="1"/>
    <col min="15627" max="15627" width="12.85546875" style="1" customWidth="1"/>
    <col min="15628" max="15628" width="13.5703125" style="1" customWidth="1"/>
    <col min="15629" max="15629" width="15.140625" style="1" customWidth="1"/>
    <col min="15630" max="15630" width="12.42578125" style="1" customWidth="1"/>
    <col min="15631" max="15631" width="12.5703125" style="1" customWidth="1"/>
    <col min="15632" max="15632" width="9.28515625" style="1" bestFit="1" customWidth="1"/>
    <col min="15633" max="15633" width="9.7109375" style="1" customWidth="1"/>
    <col min="15634" max="15634" width="8.5703125" style="1" customWidth="1"/>
    <col min="15635" max="15635" width="8.42578125" style="1" customWidth="1"/>
    <col min="15636" max="15636" width="10" style="1" customWidth="1"/>
    <col min="15637" max="15637" width="10.140625" style="1" customWidth="1"/>
    <col min="15638" max="15639" width="9.28515625" style="1" bestFit="1" customWidth="1"/>
    <col min="15640" max="15640" width="15.5703125" style="1" customWidth="1"/>
    <col min="15641" max="15641" width="15.28515625" style="1" customWidth="1"/>
    <col min="15642" max="15642" width="13.42578125" style="1" customWidth="1"/>
    <col min="15643" max="15643" width="10.85546875" style="1" customWidth="1"/>
    <col min="15644" max="15871" width="9.140625" style="1"/>
    <col min="15872" max="15872" width="1.140625" style="1" customWidth="1"/>
    <col min="15873" max="15873" width="9.28515625" style="1" bestFit="1" customWidth="1"/>
    <col min="15874" max="15874" width="14.85546875" style="1" customWidth="1"/>
    <col min="15875" max="15875" width="16.85546875" style="1" customWidth="1"/>
    <col min="15876" max="15876" width="10" style="1" customWidth="1"/>
    <col min="15877" max="15878" width="9.28515625" style="1" bestFit="1" customWidth="1"/>
    <col min="15879" max="15879" width="14.85546875" style="1" customWidth="1"/>
    <col min="15880" max="15880" width="11" style="1" customWidth="1"/>
    <col min="15881" max="15881" width="13.7109375" style="1" customWidth="1"/>
    <col min="15882" max="15882" width="14.28515625" style="1" customWidth="1"/>
    <col min="15883" max="15883" width="12.85546875" style="1" customWidth="1"/>
    <col min="15884" max="15884" width="13.5703125" style="1" customWidth="1"/>
    <col min="15885" max="15885" width="15.140625" style="1" customWidth="1"/>
    <col min="15886" max="15886" width="12.42578125" style="1" customWidth="1"/>
    <col min="15887" max="15887" width="12.5703125" style="1" customWidth="1"/>
    <col min="15888" max="15888" width="9.28515625" style="1" bestFit="1" customWidth="1"/>
    <col min="15889" max="15889" width="9.7109375" style="1" customWidth="1"/>
    <col min="15890" max="15890" width="8.5703125" style="1" customWidth="1"/>
    <col min="15891" max="15891" width="8.42578125" style="1" customWidth="1"/>
    <col min="15892" max="15892" width="10" style="1" customWidth="1"/>
    <col min="15893" max="15893" width="10.140625" style="1" customWidth="1"/>
    <col min="15894" max="15895" width="9.28515625" style="1" bestFit="1" customWidth="1"/>
    <col min="15896" max="15896" width="15.5703125" style="1" customWidth="1"/>
    <col min="15897" max="15897" width="15.28515625" style="1" customWidth="1"/>
    <col min="15898" max="15898" width="13.42578125" style="1" customWidth="1"/>
    <col min="15899" max="15899" width="10.85546875" style="1" customWidth="1"/>
    <col min="15900" max="16127" width="9.140625" style="1"/>
    <col min="16128" max="16128" width="1.140625" style="1" customWidth="1"/>
    <col min="16129" max="16129" width="9.28515625" style="1" bestFit="1" customWidth="1"/>
    <col min="16130" max="16130" width="14.85546875" style="1" customWidth="1"/>
    <col min="16131" max="16131" width="16.85546875" style="1" customWidth="1"/>
    <col min="16132" max="16132" width="10" style="1" customWidth="1"/>
    <col min="16133" max="16134" width="9.28515625" style="1" bestFit="1" customWidth="1"/>
    <col min="16135" max="16135" width="14.85546875" style="1" customWidth="1"/>
    <col min="16136" max="16136" width="11" style="1" customWidth="1"/>
    <col min="16137" max="16137" width="13.7109375" style="1" customWidth="1"/>
    <col min="16138" max="16138" width="14.28515625" style="1" customWidth="1"/>
    <col min="16139" max="16139" width="12.85546875" style="1" customWidth="1"/>
    <col min="16140" max="16140" width="13.5703125" style="1" customWidth="1"/>
    <col min="16141" max="16141" width="15.140625" style="1" customWidth="1"/>
    <col min="16142" max="16142" width="12.42578125" style="1" customWidth="1"/>
    <col min="16143" max="16143" width="12.5703125" style="1" customWidth="1"/>
    <col min="16144" max="16144" width="9.28515625" style="1" bestFit="1" customWidth="1"/>
    <col min="16145" max="16145" width="9.7109375" style="1" customWidth="1"/>
    <col min="16146" max="16146" width="8.5703125" style="1" customWidth="1"/>
    <col min="16147" max="16147" width="8.42578125" style="1" customWidth="1"/>
    <col min="16148" max="16148" width="10" style="1" customWidth="1"/>
    <col min="16149" max="16149" width="10.140625" style="1" customWidth="1"/>
    <col min="16150" max="16151" width="9.28515625" style="1" bestFit="1" customWidth="1"/>
    <col min="16152" max="16152" width="15.5703125" style="1" customWidth="1"/>
    <col min="16153" max="16153" width="15.28515625" style="1" customWidth="1"/>
    <col min="16154" max="16154" width="13.42578125" style="1" customWidth="1"/>
    <col min="16155" max="16155" width="10.85546875" style="1" customWidth="1"/>
    <col min="16156" max="16384" width="9.140625" style="1"/>
  </cols>
  <sheetData>
    <row r="1" spans="1:27" ht="36.75" customHeight="1" x14ac:dyDescent="0.25">
      <c r="A1" s="223" t="s">
        <v>33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</row>
    <row r="2" spans="1:27" ht="23.25" customHeight="1" x14ac:dyDescent="0.25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8"/>
      <c r="M2" s="2"/>
      <c r="N2" s="2"/>
      <c r="O2" s="2"/>
      <c r="P2" s="2"/>
      <c r="Q2" s="2"/>
      <c r="R2" s="28"/>
      <c r="S2" s="28"/>
      <c r="T2" s="31"/>
      <c r="U2" s="32"/>
      <c r="V2" s="28"/>
      <c r="W2" s="28"/>
      <c r="X2" s="28"/>
      <c r="Y2" s="30"/>
      <c r="Z2" s="224" t="s">
        <v>34</v>
      </c>
      <c r="AA2" s="224"/>
    </row>
    <row r="3" spans="1:27" ht="19.5" customHeight="1" x14ac:dyDescent="0.25">
      <c r="A3" s="225" t="s">
        <v>31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</row>
    <row r="4" spans="1:27" ht="19.5" customHeight="1" x14ac:dyDescent="0.25">
      <c r="A4" s="226" t="s">
        <v>24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</row>
    <row r="5" spans="1:27" ht="29.25" customHeight="1" x14ac:dyDescent="0.25">
      <c r="A5" s="227" t="s">
        <v>32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</row>
    <row r="6" spans="1:27" ht="18" customHeight="1" thickBot="1" x14ac:dyDescent="0.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</row>
    <row r="7" spans="1:27" ht="44.25" customHeight="1" x14ac:dyDescent="0.25">
      <c r="A7" s="211" t="s">
        <v>0</v>
      </c>
      <c r="B7" s="214" t="s">
        <v>3</v>
      </c>
      <c r="C7" s="215"/>
      <c r="D7" s="215"/>
      <c r="E7" s="215"/>
      <c r="F7" s="215"/>
      <c r="G7" s="216"/>
      <c r="H7" s="220" t="s">
        <v>52</v>
      </c>
      <c r="I7" s="214" t="s">
        <v>4</v>
      </c>
      <c r="J7" s="215"/>
      <c r="K7" s="215"/>
      <c r="L7" s="216"/>
      <c r="M7" s="214" t="s">
        <v>5</v>
      </c>
      <c r="N7" s="215"/>
      <c r="O7" s="215"/>
      <c r="P7" s="215"/>
      <c r="Q7" s="216"/>
      <c r="R7" s="214" t="s">
        <v>50</v>
      </c>
      <c r="S7" s="215"/>
      <c r="T7" s="215"/>
      <c r="U7" s="215"/>
      <c r="V7" s="215"/>
      <c r="W7" s="215"/>
      <c r="X7" s="215"/>
      <c r="Y7" s="216"/>
      <c r="Z7" s="220" t="s">
        <v>6</v>
      </c>
      <c r="AA7" s="229" t="s">
        <v>49</v>
      </c>
    </row>
    <row r="8" spans="1:27" ht="15" x14ac:dyDescent="0.25">
      <c r="A8" s="212"/>
      <c r="B8" s="217"/>
      <c r="C8" s="218"/>
      <c r="D8" s="218"/>
      <c r="E8" s="218"/>
      <c r="F8" s="218"/>
      <c r="G8" s="219"/>
      <c r="H8" s="221"/>
      <c r="I8" s="217"/>
      <c r="J8" s="218"/>
      <c r="K8" s="218"/>
      <c r="L8" s="219"/>
      <c r="M8" s="217"/>
      <c r="N8" s="218"/>
      <c r="O8" s="218"/>
      <c r="P8" s="218"/>
      <c r="Q8" s="219"/>
      <c r="R8" s="217"/>
      <c r="S8" s="218"/>
      <c r="T8" s="218"/>
      <c r="U8" s="218"/>
      <c r="V8" s="218"/>
      <c r="W8" s="218"/>
      <c r="X8" s="218"/>
      <c r="Y8" s="219"/>
      <c r="Z8" s="221"/>
      <c r="AA8" s="230"/>
    </row>
    <row r="9" spans="1:27" ht="90.75" customHeight="1" x14ac:dyDescent="0.25">
      <c r="A9" s="212"/>
      <c r="B9" s="232" t="s">
        <v>7</v>
      </c>
      <c r="C9" s="232" t="s">
        <v>8</v>
      </c>
      <c r="D9" s="232" t="s">
        <v>9</v>
      </c>
      <c r="E9" s="233" t="s">
        <v>10</v>
      </c>
      <c r="F9" s="234"/>
      <c r="G9" s="232" t="s">
        <v>11</v>
      </c>
      <c r="H9" s="221"/>
      <c r="I9" s="232" t="s">
        <v>1</v>
      </c>
      <c r="J9" s="232" t="s">
        <v>2</v>
      </c>
      <c r="K9" s="232" t="s">
        <v>46</v>
      </c>
      <c r="L9" s="232" t="s">
        <v>47</v>
      </c>
      <c r="M9" s="233" t="s">
        <v>48</v>
      </c>
      <c r="N9" s="244"/>
      <c r="O9" s="234"/>
      <c r="P9" s="232" t="s">
        <v>12</v>
      </c>
      <c r="Q9" s="232" t="s">
        <v>13</v>
      </c>
      <c r="R9" s="242" t="s">
        <v>58</v>
      </c>
      <c r="S9" s="243"/>
      <c r="T9" s="238" t="s">
        <v>51</v>
      </c>
      <c r="U9" s="239"/>
      <c r="V9" s="242" t="s">
        <v>14</v>
      </c>
      <c r="W9" s="243"/>
      <c r="X9" s="242" t="s">
        <v>15</v>
      </c>
      <c r="Y9" s="243"/>
      <c r="Z9" s="221"/>
      <c r="AA9" s="230"/>
    </row>
    <row r="10" spans="1:27" ht="86.25" customHeight="1" x14ac:dyDescent="0.25">
      <c r="A10" s="212"/>
      <c r="B10" s="221"/>
      <c r="C10" s="221"/>
      <c r="D10" s="221"/>
      <c r="E10" s="232" t="s">
        <v>16</v>
      </c>
      <c r="F10" s="232" t="s">
        <v>17</v>
      </c>
      <c r="G10" s="221"/>
      <c r="H10" s="221"/>
      <c r="I10" s="221"/>
      <c r="J10" s="221"/>
      <c r="K10" s="221"/>
      <c r="L10" s="221"/>
      <c r="M10" s="232" t="s">
        <v>23</v>
      </c>
      <c r="N10" s="232" t="s">
        <v>29</v>
      </c>
      <c r="O10" s="232" t="s">
        <v>30</v>
      </c>
      <c r="P10" s="221"/>
      <c r="Q10" s="221"/>
      <c r="R10" s="217"/>
      <c r="S10" s="219"/>
      <c r="T10" s="240"/>
      <c r="U10" s="241"/>
      <c r="V10" s="217"/>
      <c r="W10" s="219"/>
      <c r="X10" s="217"/>
      <c r="Y10" s="219"/>
      <c r="Z10" s="221"/>
      <c r="AA10" s="230"/>
    </row>
    <row r="11" spans="1:27" ht="80.25" customHeight="1" x14ac:dyDescent="0.25">
      <c r="A11" s="213"/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53" t="s">
        <v>18</v>
      </c>
      <c r="S11" s="53" t="s">
        <v>19</v>
      </c>
      <c r="T11" s="47" t="s">
        <v>18</v>
      </c>
      <c r="U11" s="48" t="s">
        <v>19</v>
      </c>
      <c r="V11" s="53" t="s">
        <v>16</v>
      </c>
      <c r="W11" s="53" t="s">
        <v>17</v>
      </c>
      <c r="X11" s="53" t="s">
        <v>18</v>
      </c>
      <c r="Y11" s="53" t="s">
        <v>19</v>
      </c>
      <c r="Z11" s="222"/>
      <c r="AA11" s="231"/>
    </row>
    <row r="12" spans="1:27" ht="18" customHeight="1" x14ac:dyDescent="0.25">
      <c r="A12" s="49">
        <v>1</v>
      </c>
      <c r="B12" s="49">
        <v>2</v>
      </c>
      <c r="C12" s="49">
        <v>3</v>
      </c>
      <c r="D12" s="49">
        <v>4</v>
      </c>
      <c r="E12" s="49">
        <v>5</v>
      </c>
      <c r="F12" s="49">
        <v>6</v>
      </c>
      <c r="G12" s="49">
        <v>7</v>
      </c>
      <c r="H12" s="49">
        <v>8</v>
      </c>
      <c r="I12" s="49">
        <v>9</v>
      </c>
      <c r="J12" s="49">
        <v>10</v>
      </c>
      <c r="K12" s="49">
        <v>11</v>
      </c>
      <c r="L12" s="49">
        <v>12</v>
      </c>
      <c r="M12" s="49">
        <v>13</v>
      </c>
      <c r="N12" s="49">
        <v>14</v>
      </c>
      <c r="O12" s="49">
        <v>15</v>
      </c>
      <c r="P12" s="49">
        <v>16</v>
      </c>
      <c r="Q12" s="49">
        <v>17</v>
      </c>
      <c r="R12" s="49">
        <v>18</v>
      </c>
      <c r="S12" s="49">
        <v>19</v>
      </c>
      <c r="T12" s="50">
        <v>20</v>
      </c>
      <c r="U12" s="50">
        <v>21</v>
      </c>
      <c r="V12" s="49">
        <v>22</v>
      </c>
      <c r="W12" s="49">
        <v>23</v>
      </c>
      <c r="X12" s="49">
        <v>24</v>
      </c>
      <c r="Y12" s="49">
        <v>25</v>
      </c>
      <c r="Z12" s="49">
        <v>26</v>
      </c>
      <c r="AA12" s="49">
        <v>27</v>
      </c>
    </row>
    <row r="13" spans="1:27" customFormat="1" ht="39.75" customHeight="1" x14ac:dyDescent="0.25">
      <c r="A13" s="10">
        <v>1</v>
      </c>
      <c r="B13" s="249" t="s">
        <v>42</v>
      </c>
      <c r="C13" s="11" t="s">
        <v>35</v>
      </c>
      <c r="D13" s="12" t="s">
        <v>21</v>
      </c>
      <c r="E13" s="13">
        <v>134</v>
      </c>
      <c r="F13" s="13">
        <v>134</v>
      </c>
      <c r="G13" s="249" t="s">
        <v>43</v>
      </c>
      <c r="H13" s="249" t="s">
        <v>44</v>
      </c>
      <c r="I13" s="14">
        <v>278687.56891000032</v>
      </c>
      <c r="J13" s="14">
        <v>278687.56892000005</v>
      </c>
      <c r="K13" s="14">
        <v>0</v>
      </c>
      <c r="L13" s="14">
        <v>0</v>
      </c>
      <c r="M13" s="14">
        <v>278687.56892000005</v>
      </c>
      <c r="N13" s="14">
        <v>0</v>
      </c>
      <c r="O13" s="14">
        <v>0</v>
      </c>
      <c r="P13" s="14" t="s">
        <v>45</v>
      </c>
      <c r="Q13" s="14" t="s">
        <v>45</v>
      </c>
      <c r="R13" s="13" t="s">
        <v>45</v>
      </c>
      <c r="S13" s="13" t="s">
        <v>45</v>
      </c>
      <c r="T13" s="33" t="s">
        <v>45</v>
      </c>
      <c r="U13" s="33" t="s">
        <v>45</v>
      </c>
      <c r="V13" s="13" t="s">
        <v>45</v>
      </c>
      <c r="W13" s="13" t="s">
        <v>45</v>
      </c>
      <c r="X13" s="13" t="s">
        <v>45</v>
      </c>
      <c r="Y13" s="13" t="s">
        <v>45</v>
      </c>
      <c r="Z13" s="246" t="s">
        <v>63</v>
      </c>
      <c r="AA13" s="235" t="s">
        <v>55</v>
      </c>
    </row>
    <row r="14" spans="1:27" customFormat="1" ht="35.25" customHeight="1" x14ac:dyDescent="0.25">
      <c r="A14" s="16">
        <v>2</v>
      </c>
      <c r="B14" s="250"/>
      <c r="C14" s="17" t="s">
        <v>39</v>
      </c>
      <c r="D14" s="12" t="s">
        <v>20</v>
      </c>
      <c r="E14" s="18">
        <v>59.57</v>
      </c>
      <c r="F14" s="18">
        <v>59.57</v>
      </c>
      <c r="G14" s="250"/>
      <c r="H14" s="250"/>
      <c r="I14" s="14">
        <v>680795.43699999992</v>
      </c>
      <c r="J14" s="14">
        <v>680795.43700000003</v>
      </c>
      <c r="K14" s="14">
        <v>0</v>
      </c>
      <c r="L14" s="14">
        <v>0</v>
      </c>
      <c r="M14" s="14">
        <v>680795.43700000003</v>
      </c>
      <c r="N14" s="14">
        <v>0</v>
      </c>
      <c r="O14" s="14">
        <v>0</v>
      </c>
      <c r="P14" s="27" t="s">
        <v>45</v>
      </c>
      <c r="Q14" s="27" t="s">
        <v>45</v>
      </c>
      <c r="R14" s="13">
        <v>1876</v>
      </c>
      <c r="S14" s="13">
        <v>0</v>
      </c>
      <c r="T14" s="57">
        <v>73.550000000000011</v>
      </c>
      <c r="U14" s="57">
        <v>28.35</v>
      </c>
      <c r="V14" s="18">
        <v>5.73</v>
      </c>
      <c r="W14" s="18">
        <v>5.585</v>
      </c>
      <c r="X14" s="13">
        <v>13</v>
      </c>
      <c r="Y14" s="13">
        <v>0</v>
      </c>
      <c r="Z14" s="247"/>
      <c r="AA14" s="236"/>
    </row>
    <row r="15" spans="1:27" customFormat="1" ht="39.75" customHeight="1" x14ac:dyDescent="0.25">
      <c r="A15" s="19" t="s">
        <v>36</v>
      </c>
      <c r="B15" s="250"/>
      <c r="C15" s="17" t="s">
        <v>40</v>
      </c>
      <c r="D15" s="12" t="s">
        <v>21</v>
      </c>
      <c r="E15" s="13">
        <v>68</v>
      </c>
      <c r="F15" s="13">
        <v>68</v>
      </c>
      <c r="G15" s="250"/>
      <c r="H15" s="250"/>
      <c r="I15" s="14">
        <v>3215796.5286900001</v>
      </c>
      <c r="J15" s="14">
        <v>3215796.5306899999</v>
      </c>
      <c r="K15" s="14">
        <v>0</v>
      </c>
      <c r="L15" s="14">
        <v>0</v>
      </c>
      <c r="M15" s="14">
        <v>3049722.5306899999</v>
      </c>
      <c r="N15" s="14">
        <v>166074</v>
      </c>
      <c r="O15" s="14">
        <v>0</v>
      </c>
      <c r="P15" s="27" t="s">
        <v>45</v>
      </c>
      <c r="Q15" s="27" t="s">
        <v>45</v>
      </c>
      <c r="R15" s="46">
        <v>19222</v>
      </c>
      <c r="S15" s="56">
        <v>0</v>
      </c>
      <c r="T15" s="44">
        <v>94.45714285714287</v>
      </c>
      <c r="U15" s="43">
        <v>0</v>
      </c>
      <c r="V15" s="45">
        <v>0.375</v>
      </c>
      <c r="W15" s="45">
        <v>0.37166666666666665</v>
      </c>
      <c r="X15" s="42">
        <v>92</v>
      </c>
      <c r="Y15" s="42">
        <v>10</v>
      </c>
      <c r="Z15" s="247"/>
      <c r="AA15" s="236"/>
    </row>
    <row r="16" spans="1:27" s="20" customFormat="1" ht="35.25" customHeight="1" x14ac:dyDescent="0.25">
      <c r="A16" s="19" t="s">
        <v>41</v>
      </c>
      <c r="B16" s="250"/>
      <c r="C16" s="17" t="s">
        <v>38</v>
      </c>
      <c r="D16" s="12" t="s">
        <v>21</v>
      </c>
      <c r="E16" s="13">
        <v>2</v>
      </c>
      <c r="F16" s="13">
        <v>2</v>
      </c>
      <c r="G16" s="250"/>
      <c r="H16" s="250"/>
      <c r="I16" s="14">
        <v>7658.3339999999998</v>
      </c>
      <c r="J16" s="14">
        <v>7658.3339999999998</v>
      </c>
      <c r="K16" s="14">
        <v>0</v>
      </c>
      <c r="L16" s="14">
        <v>0</v>
      </c>
      <c r="M16" s="14">
        <v>7658.3339999999998</v>
      </c>
      <c r="N16" s="14">
        <v>0</v>
      </c>
      <c r="O16" s="14">
        <v>0</v>
      </c>
      <c r="P16" s="27" t="s">
        <v>45</v>
      </c>
      <c r="Q16" s="27" t="s">
        <v>45</v>
      </c>
      <c r="R16" s="13" t="s">
        <v>45</v>
      </c>
      <c r="S16" s="13" t="s">
        <v>45</v>
      </c>
      <c r="T16" s="33" t="s">
        <v>45</v>
      </c>
      <c r="U16" s="33" t="s">
        <v>45</v>
      </c>
      <c r="V16" s="13" t="s">
        <v>45</v>
      </c>
      <c r="W16" s="13" t="s">
        <v>45</v>
      </c>
      <c r="X16" s="13" t="s">
        <v>45</v>
      </c>
      <c r="Y16" s="13" t="s">
        <v>45</v>
      </c>
      <c r="Z16" s="247"/>
      <c r="AA16" s="236"/>
    </row>
    <row r="17" spans="1:27" s="20" customFormat="1" ht="37.5" customHeight="1" x14ac:dyDescent="0.25">
      <c r="A17" s="9"/>
      <c r="B17" s="250"/>
      <c r="C17" s="17" t="s">
        <v>53</v>
      </c>
      <c r="D17" s="15"/>
      <c r="E17" s="21"/>
      <c r="F17" s="21"/>
      <c r="G17" s="250"/>
      <c r="H17" s="250"/>
      <c r="I17" s="14">
        <f t="shared" ref="I17:O17" si="0">I13+I14+I15+I16</f>
        <v>4182937.8686000002</v>
      </c>
      <c r="J17" s="14">
        <f t="shared" si="0"/>
        <v>4182937.8706099996</v>
      </c>
      <c r="K17" s="14">
        <f t="shared" si="0"/>
        <v>0</v>
      </c>
      <c r="L17" s="14">
        <f t="shared" si="0"/>
        <v>0</v>
      </c>
      <c r="M17" s="14">
        <f t="shared" si="0"/>
        <v>4016863.8706099996</v>
      </c>
      <c r="N17" s="14">
        <f t="shared" si="0"/>
        <v>166074</v>
      </c>
      <c r="O17" s="14">
        <f t="shared" si="0"/>
        <v>0</v>
      </c>
      <c r="P17" s="27" t="s">
        <v>45</v>
      </c>
      <c r="Q17" s="27" t="s">
        <v>45</v>
      </c>
      <c r="R17" s="13" t="s">
        <v>45</v>
      </c>
      <c r="S17" s="13" t="s">
        <v>45</v>
      </c>
      <c r="T17" s="33" t="s">
        <v>45</v>
      </c>
      <c r="U17" s="33" t="s">
        <v>45</v>
      </c>
      <c r="V17" s="13" t="s">
        <v>45</v>
      </c>
      <c r="W17" s="13" t="s">
        <v>45</v>
      </c>
      <c r="X17" s="13" t="s">
        <v>45</v>
      </c>
      <c r="Y17" s="13" t="s">
        <v>45</v>
      </c>
      <c r="Z17" s="247"/>
      <c r="AA17" s="236"/>
    </row>
    <row r="18" spans="1:27" s="20" customFormat="1" ht="40.5" customHeight="1" x14ac:dyDescent="0.25">
      <c r="A18" s="9"/>
      <c r="B18" s="251"/>
      <c r="C18" s="17" t="s">
        <v>37</v>
      </c>
      <c r="D18" s="12" t="s">
        <v>21</v>
      </c>
      <c r="E18" s="21"/>
      <c r="F18" s="21"/>
      <c r="G18" s="251"/>
      <c r="H18" s="251"/>
      <c r="I18" s="14">
        <v>32038.35</v>
      </c>
      <c r="J18" s="14">
        <v>32038.35</v>
      </c>
      <c r="K18" s="23"/>
      <c r="L18" s="41" t="s">
        <v>54</v>
      </c>
      <c r="M18" s="22"/>
      <c r="N18" s="22"/>
      <c r="O18" s="22"/>
      <c r="P18" s="27" t="s">
        <v>45</v>
      </c>
      <c r="Q18" s="27" t="s">
        <v>45</v>
      </c>
      <c r="R18" s="13" t="s">
        <v>45</v>
      </c>
      <c r="S18" s="13" t="s">
        <v>45</v>
      </c>
      <c r="T18" s="33" t="s">
        <v>45</v>
      </c>
      <c r="U18" s="33" t="s">
        <v>45</v>
      </c>
      <c r="V18" s="13" t="s">
        <v>45</v>
      </c>
      <c r="W18" s="13" t="s">
        <v>45</v>
      </c>
      <c r="X18" s="13" t="s">
        <v>45</v>
      </c>
      <c r="Y18" s="13" t="s">
        <v>45</v>
      </c>
      <c r="Z18" s="247"/>
      <c r="AA18" s="237"/>
    </row>
    <row r="19" spans="1:27" s="20" customFormat="1" ht="38.25" customHeight="1" x14ac:dyDescent="0.25">
      <c r="A19" s="9"/>
      <c r="B19" s="52"/>
      <c r="C19" s="17" t="s">
        <v>59</v>
      </c>
      <c r="D19" s="12"/>
      <c r="E19" s="21"/>
      <c r="F19" s="21"/>
      <c r="G19" s="52"/>
      <c r="H19" s="52"/>
      <c r="I19" s="14"/>
      <c r="J19" s="14">
        <v>33265</v>
      </c>
      <c r="K19" s="14">
        <v>33265</v>
      </c>
      <c r="L19" s="41" t="s">
        <v>61</v>
      </c>
      <c r="M19" s="22"/>
      <c r="N19" s="22"/>
      <c r="O19" s="14">
        <v>33265</v>
      </c>
      <c r="P19" s="27"/>
      <c r="Q19" s="27"/>
      <c r="R19" s="13"/>
      <c r="S19" s="13"/>
      <c r="T19" s="33"/>
      <c r="U19" s="33"/>
      <c r="V19" s="13"/>
      <c r="W19" s="13"/>
      <c r="X19" s="13"/>
      <c r="Y19" s="13"/>
      <c r="Z19" s="248"/>
      <c r="AA19" s="55"/>
    </row>
    <row r="20" spans="1:27" ht="36.75" customHeight="1" x14ac:dyDescent="0.25">
      <c r="A20" s="36"/>
      <c r="B20" s="24"/>
      <c r="C20" s="25" t="s">
        <v>62</v>
      </c>
      <c r="D20" s="26"/>
      <c r="E20" s="26"/>
      <c r="F20" s="26"/>
      <c r="G20" s="26"/>
      <c r="H20" s="26"/>
      <c r="I20" s="14">
        <f>I13+I14+I15+I16+I18+I19</f>
        <v>4214976.2186000003</v>
      </c>
      <c r="J20" s="14">
        <f>J13+J14+J15+J16+J18+J19</f>
        <v>4248241.2206099993</v>
      </c>
      <c r="K20" s="14">
        <f>K13+K14+K15+K16+K18+K19</f>
        <v>33265</v>
      </c>
      <c r="L20" s="14"/>
      <c r="M20" s="14"/>
      <c r="N20" s="14"/>
      <c r="O20" s="14">
        <f>O19</f>
        <v>33265</v>
      </c>
      <c r="P20" s="14"/>
      <c r="Q20" s="14"/>
      <c r="R20" s="13"/>
      <c r="S20" s="13"/>
      <c r="T20" s="33"/>
      <c r="U20" s="33"/>
      <c r="V20" s="13"/>
      <c r="W20" s="13"/>
      <c r="X20" s="13"/>
      <c r="Y20" s="13"/>
      <c r="Z20" s="14"/>
      <c r="AA20" s="14"/>
    </row>
    <row r="21" spans="1:27" ht="30.75" customHeight="1" x14ac:dyDescent="0.25">
      <c r="A21" s="3"/>
      <c r="B21" s="8"/>
      <c r="C21" s="7"/>
      <c r="D21" s="37"/>
      <c r="E21" s="37"/>
      <c r="F21" s="37"/>
      <c r="G21" s="37"/>
      <c r="H21" s="37"/>
      <c r="I21" s="37"/>
      <c r="J21" s="37"/>
      <c r="K21" s="37"/>
      <c r="L21" s="38"/>
      <c r="M21" s="37"/>
      <c r="N21" s="37"/>
      <c r="O21" s="37"/>
      <c r="P21" s="37"/>
      <c r="Q21" s="37"/>
      <c r="R21" s="38"/>
      <c r="S21" s="38"/>
      <c r="T21" s="39"/>
      <c r="U21" s="40"/>
      <c r="V21" s="38"/>
      <c r="W21" s="38"/>
      <c r="X21" s="38"/>
      <c r="Y21" s="38"/>
      <c r="Z21" s="37"/>
      <c r="AA21" s="37"/>
    </row>
    <row r="22" spans="1:27" ht="41.25" customHeight="1" x14ac:dyDescent="0.25">
      <c r="A22" s="3"/>
      <c r="B22" s="8" t="s">
        <v>54</v>
      </c>
      <c r="C22" s="245" t="s">
        <v>56</v>
      </c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37"/>
    </row>
    <row r="23" spans="1:27" ht="34.5" customHeight="1" x14ac:dyDescent="0.25">
      <c r="A23" s="3"/>
      <c r="B23" s="8" t="s">
        <v>61</v>
      </c>
      <c r="C23" s="7" t="s">
        <v>60</v>
      </c>
      <c r="D23" s="51"/>
      <c r="E23" s="51"/>
      <c r="F23" s="51"/>
      <c r="G23" s="51"/>
      <c r="H23" s="51"/>
      <c r="I23" s="51"/>
      <c r="J23" s="51"/>
      <c r="K23" s="51"/>
      <c r="L23" s="51"/>
      <c r="M23" s="37"/>
      <c r="N23" s="37"/>
      <c r="O23" s="37"/>
      <c r="P23" s="37"/>
      <c r="Q23" s="37"/>
      <c r="R23" s="38"/>
      <c r="S23" s="38"/>
      <c r="T23" s="39"/>
      <c r="U23" s="40"/>
      <c r="V23" s="38"/>
      <c r="W23" s="38"/>
      <c r="X23" s="38"/>
      <c r="Y23" s="38"/>
      <c r="Z23" s="37"/>
      <c r="AA23" s="37"/>
    </row>
    <row r="24" spans="1:27" ht="43.5" customHeight="1" x14ac:dyDescent="0.25">
      <c r="A24" s="3"/>
      <c r="B24" s="8"/>
      <c r="C24" s="245" t="s">
        <v>57</v>
      </c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37"/>
    </row>
  </sheetData>
  <mergeCells count="41">
    <mergeCell ref="C22:Z22"/>
    <mergeCell ref="C24:Z24"/>
    <mergeCell ref="Z13:Z19"/>
    <mergeCell ref="B13:B18"/>
    <mergeCell ref="G13:G18"/>
    <mergeCell ref="H13:H18"/>
    <mergeCell ref="AA13:AA18"/>
    <mergeCell ref="T9:U10"/>
    <mergeCell ref="V9:W10"/>
    <mergeCell ref="X9:Y10"/>
    <mergeCell ref="E10:E11"/>
    <mergeCell ref="F10:F11"/>
    <mergeCell ref="M10:M11"/>
    <mergeCell ref="N10:N11"/>
    <mergeCell ref="O10:O11"/>
    <mergeCell ref="K9:K11"/>
    <mergeCell ref="L9:L11"/>
    <mergeCell ref="M9:O9"/>
    <mergeCell ref="P9:P11"/>
    <mergeCell ref="Q9:Q11"/>
    <mergeCell ref="R9:S10"/>
    <mergeCell ref="R7:Y8"/>
    <mergeCell ref="Z7:Z11"/>
    <mergeCell ref="AA7:AA11"/>
    <mergeCell ref="B9:B11"/>
    <mergeCell ref="C9:C11"/>
    <mergeCell ref="D9:D11"/>
    <mergeCell ref="E9:F9"/>
    <mergeCell ref="G9:G11"/>
    <mergeCell ref="I9:I11"/>
    <mergeCell ref="J9:J11"/>
    <mergeCell ref="A1:AA1"/>
    <mergeCell ref="Z2:AA2"/>
    <mergeCell ref="A3:AA3"/>
    <mergeCell ref="A4:AA4"/>
    <mergeCell ref="A5:AA5"/>
    <mergeCell ref="A7:A11"/>
    <mergeCell ref="B7:G8"/>
    <mergeCell ref="H7:H11"/>
    <mergeCell ref="I7:L8"/>
    <mergeCell ref="M7:Q8"/>
  </mergeCells>
  <pageMargins left="0.11811023622047245" right="0.11811023622047245" top="0.15748031496062992" bottom="0.15748031496062992" header="0.31496062992125984" footer="0.31496062992125984"/>
  <pageSetup paperSize="9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outlinePr summaryBelow="0"/>
    <pageSetUpPr fitToPage="1"/>
  </sheetPr>
  <dimension ref="A1:Z236"/>
  <sheetViews>
    <sheetView view="pageBreakPreview" topLeftCell="A218" zoomScale="40" zoomScaleNormal="40" zoomScaleSheetLayoutView="40" zoomScalePageLayoutView="40" workbookViewId="0">
      <selection activeCell="D245" sqref="D245"/>
    </sheetView>
  </sheetViews>
  <sheetFormatPr defaultRowHeight="27.75" outlineLevelRow="3" x14ac:dyDescent="0.4"/>
  <cols>
    <col min="1" max="1" width="15.42578125" style="62" customWidth="1"/>
    <col min="2" max="2" width="31.28515625" style="58" customWidth="1"/>
    <col min="3" max="3" width="221.7109375" style="58" customWidth="1"/>
    <col min="4" max="4" width="39.85546875" style="58" customWidth="1"/>
    <col min="5" max="5" width="21.140625" style="58" customWidth="1"/>
    <col min="6" max="6" width="26" style="58" customWidth="1"/>
    <col min="7" max="7" width="27.7109375" style="58" customWidth="1"/>
    <col min="8" max="8" width="33" style="58" customWidth="1"/>
    <col min="9" max="9" width="33.5703125" style="63" customWidth="1"/>
    <col min="10" max="10" width="43" style="59" customWidth="1"/>
    <col min="11" max="11" width="25.28515625" style="58" customWidth="1"/>
    <col min="12" max="12" width="23.140625" style="59" customWidth="1"/>
    <col min="13" max="13" width="36.7109375" style="64" customWidth="1"/>
    <col min="14" max="14" width="26.5703125" style="59" customWidth="1"/>
    <col min="15" max="15" width="22.28515625" style="59" customWidth="1"/>
    <col min="16" max="16" width="23.7109375" style="59" customWidth="1"/>
    <col min="17" max="17" width="30.140625" style="59" customWidth="1"/>
    <col min="18" max="18" width="33.85546875" style="59" customWidth="1"/>
    <col min="19" max="19" width="28" style="59" customWidth="1"/>
    <col min="20" max="20" width="27.28515625" style="65" customWidth="1"/>
    <col min="21" max="21" width="24.7109375" style="59" customWidth="1"/>
    <col min="22" max="22" width="25.5703125" style="59" customWidth="1"/>
    <col min="23" max="23" width="25.7109375" style="59" customWidth="1"/>
    <col min="24" max="24" width="26" style="59" customWidth="1"/>
    <col min="25" max="25" width="31.85546875" style="58" customWidth="1"/>
    <col min="26" max="26" width="42.85546875" style="58" customWidth="1"/>
    <col min="27" max="254" width="9.140625" style="58"/>
    <col min="255" max="255" width="1.140625" style="58" customWidth="1"/>
    <col min="256" max="256" width="9.28515625" style="58" bestFit="1" customWidth="1"/>
    <col min="257" max="257" width="14.85546875" style="58" customWidth="1"/>
    <col min="258" max="258" width="16.85546875" style="58" customWidth="1"/>
    <col min="259" max="259" width="10" style="58" customWidth="1"/>
    <col min="260" max="261" width="9.28515625" style="58" bestFit="1" customWidth="1"/>
    <col min="262" max="262" width="14.85546875" style="58" customWidth="1"/>
    <col min="263" max="263" width="11" style="58" customWidth="1"/>
    <col min="264" max="264" width="13.7109375" style="58" customWidth="1"/>
    <col min="265" max="265" width="14.28515625" style="58" customWidth="1"/>
    <col min="266" max="266" width="12.85546875" style="58" customWidth="1"/>
    <col min="267" max="267" width="13.5703125" style="58" customWidth="1"/>
    <col min="268" max="268" width="15.140625" style="58" customWidth="1"/>
    <col min="269" max="269" width="12.42578125" style="58" customWidth="1"/>
    <col min="270" max="270" width="12.5703125" style="58" customWidth="1"/>
    <col min="271" max="271" width="9.28515625" style="58" bestFit="1" customWidth="1"/>
    <col min="272" max="272" width="9.7109375" style="58" customWidth="1"/>
    <col min="273" max="273" width="8.5703125" style="58" customWidth="1"/>
    <col min="274" max="274" width="8.42578125" style="58" customWidth="1"/>
    <col min="275" max="275" width="10" style="58" customWidth="1"/>
    <col min="276" max="276" width="10.140625" style="58" customWidth="1"/>
    <col min="277" max="278" width="9.28515625" style="58" bestFit="1" customWidth="1"/>
    <col min="279" max="279" width="15.5703125" style="58" customWidth="1"/>
    <col min="280" max="280" width="15.28515625" style="58" customWidth="1"/>
    <col min="281" max="281" width="13.42578125" style="58" customWidth="1"/>
    <col min="282" max="282" width="10.85546875" style="58" customWidth="1"/>
    <col min="283" max="510" width="9.140625" style="58"/>
    <col min="511" max="511" width="1.140625" style="58" customWidth="1"/>
    <col min="512" max="512" width="9.28515625" style="58" bestFit="1" customWidth="1"/>
    <col min="513" max="513" width="14.85546875" style="58" customWidth="1"/>
    <col min="514" max="514" width="16.85546875" style="58" customWidth="1"/>
    <col min="515" max="515" width="10" style="58" customWidth="1"/>
    <col min="516" max="517" width="9.28515625" style="58" bestFit="1" customWidth="1"/>
    <col min="518" max="518" width="14.85546875" style="58" customWidth="1"/>
    <col min="519" max="519" width="11" style="58" customWidth="1"/>
    <col min="520" max="520" width="13.7109375" style="58" customWidth="1"/>
    <col min="521" max="521" width="14.28515625" style="58" customWidth="1"/>
    <col min="522" max="522" width="12.85546875" style="58" customWidth="1"/>
    <col min="523" max="523" width="13.5703125" style="58" customWidth="1"/>
    <col min="524" max="524" width="15.140625" style="58" customWidth="1"/>
    <col min="525" max="525" width="12.42578125" style="58" customWidth="1"/>
    <col min="526" max="526" width="12.5703125" style="58" customWidth="1"/>
    <col min="527" max="527" width="9.28515625" style="58" bestFit="1" customWidth="1"/>
    <col min="528" max="528" width="9.7109375" style="58" customWidth="1"/>
    <col min="529" max="529" width="8.5703125" style="58" customWidth="1"/>
    <col min="530" max="530" width="8.42578125" style="58" customWidth="1"/>
    <col min="531" max="531" width="10" style="58" customWidth="1"/>
    <col min="532" max="532" width="10.140625" style="58" customWidth="1"/>
    <col min="533" max="534" width="9.28515625" style="58" bestFit="1" customWidth="1"/>
    <col min="535" max="535" width="15.5703125" style="58" customWidth="1"/>
    <col min="536" max="536" width="15.28515625" style="58" customWidth="1"/>
    <col min="537" max="537" width="13.42578125" style="58" customWidth="1"/>
    <col min="538" max="538" width="10.85546875" style="58" customWidth="1"/>
    <col min="539" max="766" width="9.140625" style="58"/>
    <col min="767" max="767" width="1.140625" style="58" customWidth="1"/>
    <col min="768" max="768" width="9.28515625" style="58" bestFit="1" customWidth="1"/>
    <col min="769" max="769" width="14.85546875" style="58" customWidth="1"/>
    <col min="770" max="770" width="16.85546875" style="58" customWidth="1"/>
    <col min="771" max="771" width="10" style="58" customWidth="1"/>
    <col min="772" max="773" width="9.28515625" style="58" bestFit="1" customWidth="1"/>
    <col min="774" max="774" width="14.85546875" style="58" customWidth="1"/>
    <col min="775" max="775" width="11" style="58" customWidth="1"/>
    <col min="776" max="776" width="13.7109375" style="58" customWidth="1"/>
    <col min="777" max="777" width="14.28515625" style="58" customWidth="1"/>
    <col min="778" max="778" width="12.85546875" style="58" customWidth="1"/>
    <col min="779" max="779" width="13.5703125" style="58" customWidth="1"/>
    <col min="780" max="780" width="15.140625" style="58" customWidth="1"/>
    <col min="781" max="781" width="12.42578125" style="58" customWidth="1"/>
    <col min="782" max="782" width="12.5703125" style="58" customWidth="1"/>
    <col min="783" max="783" width="9.28515625" style="58" bestFit="1" customWidth="1"/>
    <col min="784" max="784" width="9.7109375" style="58" customWidth="1"/>
    <col min="785" max="785" width="8.5703125" style="58" customWidth="1"/>
    <col min="786" max="786" width="8.42578125" style="58" customWidth="1"/>
    <col min="787" max="787" width="10" style="58" customWidth="1"/>
    <col min="788" max="788" width="10.140625" style="58" customWidth="1"/>
    <col min="789" max="790" width="9.28515625" style="58" bestFit="1" customWidth="1"/>
    <col min="791" max="791" width="15.5703125" style="58" customWidth="1"/>
    <col min="792" max="792" width="15.28515625" style="58" customWidth="1"/>
    <col min="793" max="793" width="13.42578125" style="58" customWidth="1"/>
    <col min="794" max="794" width="10.85546875" style="58" customWidth="1"/>
    <col min="795" max="1022" width="9.140625" style="58"/>
    <col min="1023" max="1023" width="1.140625" style="58" customWidth="1"/>
    <col min="1024" max="1024" width="9.28515625" style="58" bestFit="1" customWidth="1"/>
    <col min="1025" max="1025" width="14.85546875" style="58" customWidth="1"/>
    <col min="1026" max="1026" width="16.85546875" style="58" customWidth="1"/>
    <col min="1027" max="1027" width="10" style="58" customWidth="1"/>
    <col min="1028" max="1029" width="9.28515625" style="58" bestFit="1" customWidth="1"/>
    <col min="1030" max="1030" width="14.85546875" style="58" customWidth="1"/>
    <col min="1031" max="1031" width="11" style="58" customWidth="1"/>
    <col min="1032" max="1032" width="13.7109375" style="58" customWidth="1"/>
    <col min="1033" max="1033" width="14.28515625" style="58" customWidth="1"/>
    <col min="1034" max="1034" width="12.85546875" style="58" customWidth="1"/>
    <col min="1035" max="1035" width="13.5703125" style="58" customWidth="1"/>
    <col min="1036" max="1036" width="15.140625" style="58" customWidth="1"/>
    <col min="1037" max="1037" width="12.42578125" style="58" customWidth="1"/>
    <col min="1038" max="1038" width="12.5703125" style="58" customWidth="1"/>
    <col min="1039" max="1039" width="9.28515625" style="58" bestFit="1" customWidth="1"/>
    <col min="1040" max="1040" width="9.7109375" style="58" customWidth="1"/>
    <col min="1041" max="1041" width="8.5703125" style="58" customWidth="1"/>
    <col min="1042" max="1042" width="8.42578125" style="58" customWidth="1"/>
    <col min="1043" max="1043" width="10" style="58" customWidth="1"/>
    <col min="1044" max="1044" width="10.140625" style="58" customWidth="1"/>
    <col min="1045" max="1046" width="9.28515625" style="58" bestFit="1" customWidth="1"/>
    <col min="1047" max="1047" width="15.5703125" style="58" customWidth="1"/>
    <col min="1048" max="1048" width="15.28515625" style="58" customWidth="1"/>
    <col min="1049" max="1049" width="13.42578125" style="58" customWidth="1"/>
    <col min="1050" max="1050" width="10.85546875" style="58" customWidth="1"/>
    <col min="1051" max="1278" width="9.140625" style="58"/>
    <col min="1279" max="1279" width="1.140625" style="58" customWidth="1"/>
    <col min="1280" max="1280" width="9.28515625" style="58" bestFit="1" customWidth="1"/>
    <col min="1281" max="1281" width="14.85546875" style="58" customWidth="1"/>
    <col min="1282" max="1282" width="16.85546875" style="58" customWidth="1"/>
    <col min="1283" max="1283" width="10" style="58" customWidth="1"/>
    <col min="1284" max="1285" width="9.28515625" style="58" bestFit="1" customWidth="1"/>
    <col min="1286" max="1286" width="14.85546875" style="58" customWidth="1"/>
    <col min="1287" max="1287" width="11" style="58" customWidth="1"/>
    <col min="1288" max="1288" width="13.7109375" style="58" customWidth="1"/>
    <col min="1289" max="1289" width="14.28515625" style="58" customWidth="1"/>
    <col min="1290" max="1290" width="12.85546875" style="58" customWidth="1"/>
    <col min="1291" max="1291" width="13.5703125" style="58" customWidth="1"/>
    <col min="1292" max="1292" width="15.140625" style="58" customWidth="1"/>
    <col min="1293" max="1293" width="12.42578125" style="58" customWidth="1"/>
    <col min="1294" max="1294" width="12.5703125" style="58" customWidth="1"/>
    <col min="1295" max="1295" width="9.28515625" style="58" bestFit="1" customWidth="1"/>
    <col min="1296" max="1296" width="9.7109375" style="58" customWidth="1"/>
    <col min="1297" max="1297" width="8.5703125" style="58" customWidth="1"/>
    <col min="1298" max="1298" width="8.42578125" style="58" customWidth="1"/>
    <col min="1299" max="1299" width="10" style="58" customWidth="1"/>
    <col min="1300" max="1300" width="10.140625" style="58" customWidth="1"/>
    <col min="1301" max="1302" width="9.28515625" style="58" bestFit="1" customWidth="1"/>
    <col min="1303" max="1303" width="15.5703125" style="58" customWidth="1"/>
    <col min="1304" max="1304" width="15.28515625" style="58" customWidth="1"/>
    <col min="1305" max="1305" width="13.42578125" style="58" customWidth="1"/>
    <col min="1306" max="1306" width="10.85546875" style="58" customWidth="1"/>
    <col min="1307" max="1534" width="9.140625" style="58"/>
    <col min="1535" max="1535" width="1.140625" style="58" customWidth="1"/>
    <col min="1536" max="1536" width="9.28515625" style="58" bestFit="1" customWidth="1"/>
    <col min="1537" max="1537" width="14.85546875" style="58" customWidth="1"/>
    <col min="1538" max="1538" width="16.85546875" style="58" customWidth="1"/>
    <col min="1539" max="1539" width="10" style="58" customWidth="1"/>
    <col min="1540" max="1541" width="9.28515625" style="58" bestFit="1" customWidth="1"/>
    <col min="1542" max="1542" width="14.85546875" style="58" customWidth="1"/>
    <col min="1543" max="1543" width="11" style="58" customWidth="1"/>
    <col min="1544" max="1544" width="13.7109375" style="58" customWidth="1"/>
    <col min="1545" max="1545" width="14.28515625" style="58" customWidth="1"/>
    <col min="1546" max="1546" width="12.85546875" style="58" customWidth="1"/>
    <col min="1547" max="1547" width="13.5703125" style="58" customWidth="1"/>
    <col min="1548" max="1548" width="15.140625" style="58" customWidth="1"/>
    <col min="1549" max="1549" width="12.42578125" style="58" customWidth="1"/>
    <col min="1550" max="1550" width="12.5703125" style="58" customWidth="1"/>
    <col min="1551" max="1551" width="9.28515625" style="58" bestFit="1" customWidth="1"/>
    <col min="1552" max="1552" width="9.7109375" style="58" customWidth="1"/>
    <col min="1553" max="1553" width="8.5703125" style="58" customWidth="1"/>
    <col min="1554" max="1554" width="8.42578125" style="58" customWidth="1"/>
    <col min="1555" max="1555" width="10" style="58" customWidth="1"/>
    <col min="1556" max="1556" width="10.140625" style="58" customWidth="1"/>
    <col min="1557" max="1558" width="9.28515625" style="58" bestFit="1" customWidth="1"/>
    <col min="1559" max="1559" width="15.5703125" style="58" customWidth="1"/>
    <col min="1560" max="1560" width="15.28515625" style="58" customWidth="1"/>
    <col min="1561" max="1561" width="13.42578125" style="58" customWidth="1"/>
    <col min="1562" max="1562" width="10.85546875" style="58" customWidth="1"/>
    <col min="1563" max="1790" width="9.140625" style="58"/>
    <col min="1791" max="1791" width="1.140625" style="58" customWidth="1"/>
    <col min="1792" max="1792" width="9.28515625" style="58" bestFit="1" customWidth="1"/>
    <col min="1793" max="1793" width="14.85546875" style="58" customWidth="1"/>
    <col min="1794" max="1794" width="16.85546875" style="58" customWidth="1"/>
    <col min="1795" max="1795" width="10" style="58" customWidth="1"/>
    <col min="1796" max="1797" width="9.28515625" style="58" bestFit="1" customWidth="1"/>
    <col min="1798" max="1798" width="14.85546875" style="58" customWidth="1"/>
    <col min="1799" max="1799" width="11" style="58" customWidth="1"/>
    <col min="1800" max="1800" width="13.7109375" style="58" customWidth="1"/>
    <col min="1801" max="1801" width="14.28515625" style="58" customWidth="1"/>
    <col min="1802" max="1802" width="12.85546875" style="58" customWidth="1"/>
    <col min="1803" max="1803" width="13.5703125" style="58" customWidth="1"/>
    <col min="1804" max="1804" width="15.140625" style="58" customWidth="1"/>
    <col min="1805" max="1805" width="12.42578125" style="58" customWidth="1"/>
    <col min="1806" max="1806" width="12.5703125" style="58" customWidth="1"/>
    <col min="1807" max="1807" width="9.28515625" style="58" bestFit="1" customWidth="1"/>
    <col min="1808" max="1808" width="9.7109375" style="58" customWidth="1"/>
    <col min="1809" max="1809" width="8.5703125" style="58" customWidth="1"/>
    <col min="1810" max="1810" width="8.42578125" style="58" customWidth="1"/>
    <col min="1811" max="1811" width="10" style="58" customWidth="1"/>
    <col min="1812" max="1812" width="10.140625" style="58" customWidth="1"/>
    <col min="1813" max="1814" width="9.28515625" style="58" bestFit="1" customWidth="1"/>
    <col min="1815" max="1815" width="15.5703125" style="58" customWidth="1"/>
    <col min="1816" max="1816" width="15.28515625" style="58" customWidth="1"/>
    <col min="1817" max="1817" width="13.42578125" style="58" customWidth="1"/>
    <col min="1818" max="1818" width="10.85546875" style="58" customWidth="1"/>
    <col min="1819" max="2046" width="9.140625" style="58"/>
    <col min="2047" max="2047" width="1.140625" style="58" customWidth="1"/>
    <col min="2048" max="2048" width="9.28515625" style="58" bestFit="1" customWidth="1"/>
    <col min="2049" max="2049" width="14.85546875" style="58" customWidth="1"/>
    <col min="2050" max="2050" width="16.85546875" style="58" customWidth="1"/>
    <col min="2051" max="2051" width="10" style="58" customWidth="1"/>
    <col min="2052" max="2053" width="9.28515625" style="58" bestFit="1" customWidth="1"/>
    <col min="2054" max="2054" width="14.85546875" style="58" customWidth="1"/>
    <col min="2055" max="2055" width="11" style="58" customWidth="1"/>
    <col min="2056" max="2056" width="13.7109375" style="58" customWidth="1"/>
    <col min="2057" max="2057" width="14.28515625" style="58" customWidth="1"/>
    <col min="2058" max="2058" width="12.85546875" style="58" customWidth="1"/>
    <col min="2059" max="2059" width="13.5703125" style="58" customWidth="1"/>
    <col min="2060" max="2060" width="15.140625" style="58" customWidth="1"/>
    <col min="2061" max="2061" width="12.42578125" style="58" customWidth="1"/>
    <col min="2062" max="2062" width="12.5703125" style="58" customWidth="1"/>
    <col min="2063" max="2063" width="9.28515625" style="58" bestFit="1" customWidth="1"/>
    <col min="2064" max="2064" width="9.7109375" style="58" customWidth="1"/>
    <col min="2065" max="2065" width="8.5703125" style="58" customWidth="1"/>
    <col min="2066" max="2066" width="8.42578125" style="58" customWidth="1"/>
    <col min="2067" max="2067" width="10" style="58" customWidth="1"/>
    <col min="2068" max="2068" width="10.140625" style="58" customWidth="1"/>
    <col min="2069" max="2070" width="9.28515625" style="58" bestFit="1" customWidth="1"/>
    <col min="2071" max="2071" width="15.5703125" style="58" customWidth="1"/>
    <col min="2072" max="2072" width="15.28515625" style="58" customWidth="1"/>
    <col min="2073" max="2073" width="13.42578125" style="58" customWidth="1"/>
    <col min="2074" max="2074" width="10.85546875" style="58" customWidth="1"/>
    <col min="2075" max="2302" width="9.140625" style="58"/>
    <col min="2303" max="2303" width="1.140625" style="58" customWidth="1"/>
    <col min="2304" max="2304" width="9.28515625" style="58" bestFit="1" customWidth="1"/>
    <col min="2305" max="2305" width="14.85546875" style="58" customWidth="1"/>
    <col min="2306" max="2306" width="16.85546875" style="58" customWidth="1"/>
    <col min="2307" max="2307" width="10" style="58" customWidth="1"/>
    <col min="2308" max="2309" width="9.28515625" style="58" bestFit="1" customWidth="1"/>
    <col min="2310" max="2310" width="14.85546875" style="58" customWidth="1"/>
    <col min="2311" max="2311" width="11" style="58" customWidth="1"/>
    <col min="2312" max="2312" width="13.7109375" style="58" customWidth="1"/>
    <col min="2313" max="2313" width="14.28515625" style="58" customWidth="1"/>
    <col min="2314" max="2314" width="12.85546875" style="58" customWidth="1"/>
    <col min="2315" max="2315" width="13.5703125" style="58" customWidth="1"/>
    <col min="2316" max="2316" width="15.140625" style="58" customWidth="1"/>
    <col min="2317" max="2317" width="12.42578125" style="58" customWidth="1"/>
    <col min="2318" max="2318" width="12.5703125" style="58" customWidth="1"/>
    <col min="2319" max="2319" width="9.28515625" style="58" bestFit="1" customWidth="1"/>
    <col min="2320" max="2320" width="9.7109375" style="58" customWidth="1"/>
    <col min="2321" max="2321" width="8.5703125" style="58" customWidth="1"/>
    <col min="2322" max="2322" width="8.42578125" style="58" customWidth="1"/>
    <col min="2323" max="2323" width="10" style="58" customWidth="1"/>
    <col min="2324" max="2324" width="10.140625" style="58" customWidth="1"/>
    <col min="2325" max="2326" width="9.28515625" style="58" bestFit="1" customWidth="1"/>
    <col min="2327" max="2327" width="15.5703125" style="58" customWidth="1"/>
    <col min="2328" max="2328" width="15.28515625" style="58" customWidth="1"/>
    <col min="2329" max="2329" width="13.42578125" style="58" customWidth="1"/>
    <col min="2330" max="2330" width="10.85546875" style="58" customWidth="1"/>
    <col min="2331" max="2558" width="9.140625" style="58"/>
    <col min="2559" max="2559" width="1.140625" style="58" customWidth="1"/>
    <col min="2560" max="2560" width="9.28515625" style="58" bestFit="1" customWidth="1"/>
    <col min="2561" max="2561" width="14.85546875" style="58" customWidth="1"/>
    <col min="2562" max="2562" width="16.85546875" style="58" customWidth="1"/>
    <col min="2563" max="2563" width="10" style="58" customWidth="1"/>
    <col min="2564" max="2565" width="9.28515625" style="58" bestFit="1" customWidth="1"/>
    <col min="2566" max="2566" width="14.85546875" style="58" customWidth="1"/>
    <col min="2567" max="2567" width="11" style="58" customWidth="1"/>
    <col min="2568" max="2568" width="13.7109375" style="58" customWidth="1"/>
    <col min="2569" max="2569" width="14.28515625" style="58" customWidth="1"/>
    <col min="2570" max="2570" width="12.85546875" style="58" customWidth="1"/>
    <col min="2571" max="2571" width="13.5703125" style="58" customWidth="1"/>
    <col min="2572" max="2572" width="15.140625" style="58" customWidth="1"/>
    <col min="2573" max="2573" width="12.42578125" style="58" customWidth="1"/>
    <col min="2574" max="2574" width="12.5703125" style="58" customWidth="1"/>
    <col min="2575" max="2575" width="9.28515625" style="58" bestFit="1" customWidth="1"/>
    <col min="2576" max="2576" width="9.7109375" style="58" customWidth="1"/>
    <col min="2577" max="2577" width="8.5703125" style="58" customWidth="1"/>
    <col min="2578" max="2578" width="8.42578125" style="58" customWidth="1"/>
    <col min="2579" max="2579" width="10" style="58" customWidth="1"/>
    <col min="2580" max="2580" width="10.140625" style="58" customWidth="1"/>
    <col min="2581" max="2582" width="9.28515625" style="58" bestFit="1" customWidth="1"/>
    <col min="2583" max="2583" width="15.5703125" style="58" customWidth="1"/>
    <col min="2584" max="2584" width="15.28515625" style="58" customWidth="1"/>
    <col min="2585" max="2585" width="13.42578125" style="58" customWidth="1"/>
    <col min="2586" max="2586" width="10.85546875" style="58" customWidth="1"/>
    <col min="2587" max="2814" width="9.140625" style="58"/>
    <col min="2815" max="2815" width="1.140625" style="58" customWidth="1"/>
    <col min="2816" max="2816" width="9.28515625" style="58" bestFit="1" customWidth="1"/>
    <col min="2817" max="2817" width="14.85546875" style="58" customWidth="1"/>
    <col min="2818" max="2818" width="16.85546875" style="58" customWidth="1"/>
    <col min="2819" max="2819" width="10" style="58" customWidth="1"/>
    <col min="2820" max="2821" width="9.28515625" style="58" bestFit="1" customWidth="1"/>
    <col min="2822" max="2822" width="14.85546875" style="58" customWidth="1"/>
    <col min="2823" max="2823" width="11" style="58" customWidth="1"/>
    <col min="2824" max="2824" width="13.7109375" style="58" customWidth="1"/>
    <col min="2825" max="2825" width="14.28515625" style="58" customWidth="1"/>
    <col min="2826" max="2826" width="12.85546875" style="58" customWidth="1"/>
    <col min="2827" max="2827" width="13.5703125" style="58" customWidth="1"/>
    <col min="2828" max="2828" width="15.140625" style="58" customWidth="1"/>
    <col min="2829" max="2829" width="12.42578125" style="58" customWidth="1"/>
    <col min="2830" max="2830" width="12.5703125" style="58" customWidth="1"/>
    <col min="2831" max="2831" width="9.28515625" style="58" bestFit="1" customWidth="1"/>
    <col min="2832" max="2832" width="9.7109375" style="58" customWidth="1"/>
    <col min="2833" max="2833" width="8.5703125" style="58" customWidth="1"/>
    <col min="2834" max="2834" width="8.42578125" style="58" customWidth="1"/>
    <col min="2835" max="2835" width="10" style="58" customWidth="1"/>
    <col min="2836" max="2836" width="10.140625" style="58" customWidth="1"/>
    <col min="2837" max="2838" width="9.28515625" style="58" bestFit="1" customWidth="1"/>
    <col min="2839" max="2839" width="15.5703125" style="58" customWidth="1"/>
    <col min="2840" max="2840" width="15.28515625" style="58" customWidth="1"/>
    <col min="2841" max="2841" width="13.42578125" style="58" customWidth="1"/>
    <col min="2842" max="2842" width="10.85546875" style="58" customWidth="1"/>
    <col min="2843" max="3070" width="9.140625" style="58"/>
    <col min="3071" max="3071" width="1.140625" style="58" customWidth="1"/>
    <col min="3072" max="3072" width="9.28515625" style="58" bestFit="1" customWidth="1"/>
    <col min="3073" max="3073" width="14.85546875" style="58" customWidth="1"/>
    <col min="3074" max="3074" width="16.85546875" style="58" customWidth="1"/>
    <col min="3075" max="3075" width="10" style="58" customWidth="1"/>
    <col min="3076" max="3077" width="9.28515625" style="58" bestFit="1" customWidth="1"/>
    <col min="3078" max="3078" width="14.85546875" style="58" customWidth="1"/>
    <col min="3079" max="3079" width="11" style="58" customWidth="1"/>
    <col min="3080" max="3080" width="13.7109375" style="58" customWidth="1"/>
    <col min="3081" max="3081" width="14.28515625" style="58" customWidth="1"/>
    <col min="3082" max="3082" width="12.85546875" style="58" customWidth="1"/>
    <col min="3083" max="3083" width="13.5703125" style="58" customWidth="1"/>
    <col min="3084" max="3084" width="15.140625" style="58" customWidth="1"/>
    <col min="3085" max="3085" width="12.42578125" style="58" customWidth="1"/>
    <col min="3086" max="3086" width="12.5703125" style="58" customWidth="1"/>
    <col min="3087" max="3087" width="9.28515625" style="58" bestFit="1" customWidth="1"/>
    <col min="3088" max="3088" width="9.7109375" style="58" customWidth="1"/>
    <col min="3089" max="3089" width="8.5703125" style="58" customWidth="1"/>
    <col min="3090" max="3090" width="8.42578125" style="58" customWidth="1"/>
    <col min="3091" max="3091" width="10" style="58" customWidth="1"/>
    <col min="3092" max="3092" width="10.140625" style="58" customWidth="1"/>
    <col min="3093" max="3094" width="9.28515625" style="58" bestFit="1" customWidth="1"/>
    <col min="3095" max="3095" width="15.5703125" style="58" customWidth="1"/>
    <col min="3096" max="3096" width="15.28515625" style="58" customWidth="1"/>
    <col min="3097" max="3097" width="13.42578125" style="58" customWidth="1"/>
    <col min="3098" max="3098" width="10.85546875" style="58" customWidth="1"/>
    <col min="3099" max="3326" width="9.140625" style="58"/>
    <col min="3327" max="3327" width="1.140625" style="58" customWidth="1"/>
    <col min="3328" max="3328" width="9.28515625" style="58" bestFit="1" customWidth="1"/>
    <col min="3329" max="3329" width="14.85546875" style="58" customWidth="1"/>
    <col min="3330" max="3330" width="16.85546875" style="58" customWidth="1"/>
    <col min="3331" max="3331" width="10" style="58" customWidth="1"/>
    <col min="3332" max="3333" width="9.28515625" style="58" bestFit="1" customWidth="1"/>
    <col min="3334" max="3334" width="14.85546875" style="58" customWidth="1"/>
    <col min="3335" max="3335" width="11" style="58" customWidth="1"/>
    <col min="3336" max="3336" width="13.7109375" style="58" customWidth="1"/>
    <col min="3337" max="3337" width="14.28515625" style="58" customWidth="1"/>
    <col min="3338" max="3338" width="12.85546875" style="58" customWidth="1"/>
    <col min="3339" max="3339" width="13.5703125" style="58" customWidth="1"/>
    <col min="3340" max="3340" width="15.140625" style="58" customWidth="1"/>
    <col min="3341" max="3341" width="12.42578125" style="58" customWidth="1"/>
    <col min="3342" max="3342" width="12.5703125" style="58" customWidth="1"/>
    <col min="3343" max="3343" width="9.28515625" style="58" bestFit="1" customWidth="1"/>
    <col min="3344" max="3344" width="9.7109375" style="58" customWidth="1"/>
    <col min="3345" max="3345" width="8.5703125" style="58" customWidth="1"/>
    <col min="3346" max="3346" width="8.42578125" style="58" customWidth="1"/>
    <col min="3347" max="3347" width="10" style="58" customWidth="1"/>
    <col min="3348" max="3348" width="10.140625" style="58" customWidth="1"/>
    <col min="3349" max="3350" width="9.28515625" style="58" bestFit="1" customWidth="1"/>
    <col min="3351" max="3351" width="15.5703125" style="58" customWidth="1"/>
    <col min="3352" max="3352" width="15.28515625" style="58" customWidth="1"/>
    <col min="3353" max="3353" width="13.42578125" style="58" customWidth="1"/>
    <col min="3354" max="3354" width="10.85546875" style="58" customWidth="1"/>
    <col min="3355" max="3582" width="9.140625" style="58"/>
    <col min="3583" max="3583" width="1.140625" style="58" customWidth="1"/>
    <col min="3584" max="3584" width="9.28515625" style="58" bestFit="1" customWidth="1"/>
    <col min="3585" max="3585" width="14.85546875" style="58" customWidth="1"/>
    <col min="3586" max="3586" width="16.85546875" style="58" customWidth="1"/>
    <col min="3587" max="3587" width="10" style="58" customWidth="1"/>
    <col min="3588" max="3589" width="9.28515625" style="58" bestFit="1" customWidth="1"/>
    <col min="3590" max="3590" width="14.85546875" style="58" customWidth="1"/>
    <col min="3591" max="3591" width="11" style="58" customWidth="1"/>
    <col min="3592" max="3592" width="13.7109375" style="58" customWidth="1"/>
    <col min="3593" max="3593" width="14.28515625" style="58" customWidth="1"/>
    <col min="3594" max="3594" width="12.85546875" style="58" customWidth="1"/>
    <col min="3595" max="3595" width="13.5703125" style="58" customWidth="1"/>
    <col min="3596" max="3596" width="15.140625" style="58" customWidth="1"/>
    <col min="3597" max="3597" width="12.42578125" style="58" customWidth="1"/>
    <col min="3598" max="3598" width="12.5703125" style="58" customWidth="1"/>
    <col min="3599" max="3599" width="9.28515625" style="58" bestFit="1" customWidth="1"/>
    <col min="3600" max="3600" width="9.7109375" style="58" customWidth="1"/>
    <col min="3601" max="3601" width="8.5703125" style="58" customWidth="1"/>
    <col min="3602" max="3602" width="8.42578125" style="58" customWidth="1"/>
    <col min="3603" max="3603" width="10" style="58" customWidth="1"/>
    <col min="3604" max="3604" width="10.140625" style="58" customWidth="1"/>
    <col min="3605" max="3606" width="9.28515625" style="58" bestFit="1" customWidth="1"/>
    <col min="3607" max="3607" width="15.5703125" style="58" customWidth="1"/>
    <col min="3608" max="3608" width="15.28515625" style="58" customWidth="1"/>
    <col min="3609" max="3609" width="13.42578125" style="58" customWidth="1"/>
    <col min="3610" max="3610" width="10.85546875" style="58" customWidth="1"/>
    <col min="3611" max="3838" width="9.140625" style="58"/>
    <col min="3839" max="3839" width="1.140625" style="58" customWidth="1"/>
    <col min="3840" max="3840" width="9.28515625" style="58" bestFit="1" customWidth="1"/>
    <col min="3841" max="3841" width="14.85546875" style="58" customWidth="1"/>
    <col min="3842" max="3842" width="16.85546875" style="58" customWidth="1"/>
    <col min="3843" max="3843" width="10" style="58" customWidth="1"/>
    <col min="3844" max="3845" width="9.28515625" style="58" bestFit="1" customWidth="1"/>
    <col min="3846" max="3846" width="14.85546875" style="58" customWidth="1"/>
    <col min="3847" max="3847" width="11" style="58" customWidth="1"/>
    <col min="3848" max="3848" width="13.7109375" style="58" customWidth="1"/>
    <col min="3849" max="3849" width="14.28515625" style="58" customWidth="1"/>
    <col min="3850" max="3850" width="12.85546875" style="58" customWidth="1"/>
    <col min="3851" max="3851" width="13.5703125" style="58" customWidth="1"/>
    <col min="3852" max="3852" width="15.140625" style="58" customWidth="1"/>
    <col min="3853" max="3853" width="12.42578125" style="58" customWidth="1"/>
    <col min="3854" max="3854" width="12.5703125" style="58" customWidth="1"/>
    <col min="3855" max="3855" width="9.28515625" style="58" bestFit="1" customWidth="1"/>
    <col min="3856" max="3856" width="9.7109375" style="58" customWidth="1"/>
    <col min="3857" max="3857" width="8.5703125" style="58" customWidth="1"/>
    <col min="3858" max="3858" width="8.42578125" style="58" customWidth="1"/>
    <col min="3859" max="3859" width="10" style="58" customWidth="1"/>
    <col min="3860" max="3860" width="10.140625" style="58" customWidth="1"/>
    <col min="3861" max="3862" width="9.28515625" style="58" bestFit="1" customWidth="1"/>
    <col min="3863" max="3863" width="15.5703125" style="58" customWidth="1"/>
    <col min="3864" max="3864" width="15.28515625" style="58" customWidth="1"/>
    <col min="3865" max="3865" width="13.42578125" style="58" customWidth="1"/>
    <col min="3866" max="3866" width="10.85546875" style="58" customWidth="1"/>
    <col min="3867" max="4094" width="9.140625" style="58"/>
    <col min="4095" max="4095" width="1.140625" style="58" customWidth="1"/>
    <col min="4096" max="4096" width="9.28515625" style="58" bestFit="1" customWidth="1"/>
    <col min="4097" max="4097" width="14.85546875" style="58" customWidth="1"/>
    <col min="4098" max="4098" width="16.85546875" style="58" customWidth="1"/>
    <col min="4099" max="4099" width="10" style="58" customWidth="1"/>
    <col min="4100" max="4101" width="9.28515625" style="58" bestFit="1" customWidth="1"/>
    <col min="4102" max="4102" width="14.85546875" style="58" customWidth="1"/>
    <col min="4103" max="4103" width="11" style="58" customWidth="1"/>
    <col min="4104" max="4104" width="13.7109375" style="58" customWidth="1"/>
    <col min="4105" max="4105" width="14.28515625" style="58" customWidth="1"/>
    <col min="4106" max="4106" width="12.85546875" style="58" customWidth="1"/>
    <col min="4107" max="4107" width="13.5703125" style="58" customWidth="1"/>
    <col min="4108" max="4108" width="15.140625" style="58" customWidth="1"/>
    <col min="4109" max="4109" width="12.42578125" style="58" customWidth="1"/>
    <col min="4110" max="4110" width="12.5703125" style="58" customWidth="1"/>
    <col min="4111" max="4111" width="9.28515625" style="58" bestFit="1" customWidth="1"/>
    <col min="4112" max="4112" width="9.7109375" style="58" customWidth="1"/>
    <col min="4113" max="4113" width="8.5703125" style="58" customWidth="1"/>
    <col min="4114" max="4114" width="8.42578125" style="58" customWidth="1"/>
    <col min="4115" max="4115" width="10" style="58" customWidth="1"/>
    <col min="4116" max="4116" width="10.140625" style="58" customWidth="1"/>
    <col min="4117" max="4118" width="9.28515625" style="58" bestFit="1" customWidth="1"/>
    <col min="4119" max="4119" width="15.5703125" style="58" customWidth="1"/>
    <col min="4120" max="4120" width="15.28515625" style="58" customWidth="1"/>
    <col min="4121" max="4121" width="13.42578125" style="58" customWidth="1"/>
    <col min="4122" max="4122" width="10.85546875" style="58" customWidth="1"/>
    <col min="4123" max="4350" width="9.140625" style="58"/>
    <col min="4351" max="4351" width="1.140625" style="58" customWidth="1"/>
    <col min="4352" max="4352" width="9.28515625" style="58" bestFit="1" customWidth="1"/>
    <col min="4353" max="4353" width="14.85546875" style="58" customWidth="1"/>
    <col min="4354" max="4354" width="16.85546875" style="58" customWidth="1"/>
    <col min="4355" max="4355" width="10" style="58" customWidth="1"/>
    <col min="4356" max="4357" width="9.28515625" style="58" bestFit="1" customWidth="1"/>
    <col min="4358" max="4358" width="14.85546875" style="58" customWidth="1"/>
    <col min="4359" max="4359" width="11" style="58" customWidth="1"/>
    <col min="4360" max="4360" width="13.7109375" style="58" customWidth="1"/>
    <col min="4361" max="4361" width="14.28515625" style="58" customWidth="1"/>
    <col min="4362" max="4362" width="12.85546875" style="58" customWidth="1"/>
    <col min="4363" max="4363" width="13.5703125" style="58" customWidth="1"/>
    <col min="4364" max="4364" width="15.140625" style="58" customWidth="1"/>
    <col min="4365" max="4365" width="12.42578125" style="58" customWidth="1"/>
    <col min="4366" max="4366" width="12.5703125" style="58" customWidth="1"/>
    <col min="4367" max="4367" width="9.28515625" style="58" bestFit="1" customWidth="1"/>
    <col min="4368" max="4368" width="9.7109375" style="58" customWidth="1"/>
    <col min="4369" max="4369" width="8.5703125" style="58" customWidth="1"/>
    <col min="4370" max="4370" width="8.42578125" style="58" customWidth="1"/>
    <col min="4371" max="4371" width="10" style="58" customWidth="1"/>
    <col min="4372" max="4372" width="10.140625" style="58" customWidth="1"/>
    <col min="4373" max="4374" width="9.28515625" style="58" bestFit="1" customWidth="1"/>
    <col min="4375" max="4375" width="15.5703125" style="58" customWidth="1"/>
    <col min="4376" max="4376" width="15.28515625" style="58" customWidth="1"/>
    <col min="4377" max="4377" width="13.42578125" style="58" customWidth="1"/>
    <col min="4378" max="4378" width="10.85546875" style="58" customWidth="1"/>
    <col min="4379" max="4606" width="9.140625" style="58"/>
    <col min="4607" max="4607" width="1.140625" style="58" customWidth="1"/>
    <col min="4608" max="4608" width="9.28515625" style="58" bestFit="1" customWidth="1"/>
    <col min="4609" max="4609" width="14.85546875" style="58" customWidth="1"/>
    <col min="4610" max="4610" width="16.85546875" style="58" customWidth="1"/>
    <col min="4611" max="4611" width="10" style="58" customWidth="1"/>
    <col min="4612" max="4613" width="9.28515625" style="58" bestFit="1" customWidth="1"/>
    <col min="4614" max="4614" width="14.85546875" style="58" customWidth="1"/>
    <col min="4615" max="4615" width="11" style="58" customWidth="1"/>
    <col min="4616" max="4616" width="13.7109375" style="58" customWidth="1"/>
    <col min="4617" max="4617" width="14.28515625" style="58" customWidth="1"/>
    <col min="4618" max="4618" width="12.85546875" style="58" customWidth="1"/>
    <col min="4619" max="4619" width="13.5703125" style="58" customWidth="1"/>
    <col min="4620" max="4620" width="15.140625" style="58" customWidth="1"/>
    <col min="4621" max="4621" width="12.42578125" style="58" customWidth="1"/>
    <col min="4622" max="4622" width="12.5703125" style="58" customWidth="1"/>
    <col min="4623" max="4623" width="9.28515625" style="58" bestFit="1" customWidth="1"/>
    <col min="4624" max="4624" width="9.7109375" style="58" customWidth="1"/>
    <col min="4625" max="4625" width="8.5703125" style="58" customWidth="1"/>
    <col min="4626" max="4626" width="8.42578125" style="58" customWidth="1"/>
    <col min="4627" max="4627" width="10" style="58" customWidth="1"/>
    <col min="4628" max="4628" width="10.140625" style="58" customWidth="1"/>
    <col min="4629" max="4630" width="9.28515625" style="58" bestFit="1" customWidth="1"/>
    <col min="4631" max="4631" width="15.5703125" style="58" customWidth="1"/>
    <col min="4632" max="4632" width="15.28515625" style="58" customWidth="1"/>
    <col min="4633" max="4633" width="13.42578125" style="58" customWidth="1"/>
    <col min="4634" max="4634" width="10.85546875" style="58" customWidth="1"/>
    <col min="4635" max="4862" width="9.140625" style="58"/>
    <col min="4863" max="4863" width="1.140625" style="58" customWidth="1"/>
    <col min="4864" max="4864" width="9.28515625" style="58" bestFit="1" customWidth="1"/>
    <col min="4865" max="4865" width="14.85546875" style="58" customWidth="1"/>
    <col min="4866" max="4866" width="16.85546875" style="58" customWidth="1"/>
    <col min="4867" max="4867" width="10" style="58" customWidth="1"/>
    <col min="4868" max="4869" width="9.28515625" style="58" bestFit="1" customWidth="1"/>
    <col min="4870" max="4870" width="14.85546875" style="58" customWidth="1"/>
    <col min="4871" max="4871" width="11" style="58" customWidth="1"/>
    <col min="4872" max="4872" width="13.7109375" style="58" customWidth="1"/>
    <col min="4873" max="4873" width="14.28515625" style="58" customWidth="1"/>
    <col min="4874" max="4874" width="12.85546875" style="58" customWidth="1"/>
    <col min="4875" max="4875" width="13.5703125" style="58" customWidth="1"/>
    <col min="4876" max="4876" width="15.140625" style="58" customWidth="1"/>
    <col min="4877" max="4877" width="12.42578125" style="58" customWidth="1"/>
    <col min="4878" max="4878" width="12.5703125" style="58" customWidth="1"/>
    <col min="4879" max="4879" width="9.28515625" style="58" bestFit="1" customWidth="1"/>
    <col min="4880" max="4880" width="9.7109375" style="58" customWidth="1"/>
    <col min="4881" max="4881" width="8.5703125" style="58" customWidth="1"/>
    <col min="4882" max="4882" width="8.42578125" style="58" customWidth="1"/>
    <col min="4883" max="4883" width="10" style="58" customWidth="1"/>
    <col min="4884" max="4884" width="10.140625" style="58" customWidth="1"/>
    <col min="4885" max="4886" width="9.28515625" style="58" bestFit="1" customWidth="1"/>
    <col min="4887" max="4887" width="15.5703125" style="58" customWidth="1"/>
    <col min="4888" max="4888" width="15.28515625" style="58" customWidth="1"/>
    <col min="4889" max="4889" width="13.42578125" style="58" customWidth="1"/>
    <col min="4890" max="4890" width="10.85546875" style="58" customWidth="1"/>
    <col min="4891" max="5118" width="9.140625" style="58"/>
    <col min="5119" max="5119" width="1.140625" style="58" customWidth="1"/>
    <col min="5120" max="5120" width="9.28515625" style="58" bestFit="1" customWidth="1"/>
    <col min="5121" max="5121" width="14.85546875" style="58" customWidth="1"/>
    <col min="5122" max="5122" width="16.85546875" style="58" customWidth="1"/>
    <col min="5123" max="5123" width="10" style="58" customWidth="1"/>
    <col min="5124" max="5125" width="9.28515625" style="58" bestFit="1" customWidth="1"/>
    <col min="5126" max="5126" width="14.85546875" style="58" customWidth="1"/>
    <col min="5127" max="5127" width="11" style="58" customWidth="1"/>
    <col min="5128" max="5128" width="13.7109375" style="58" customWidth="1"/>
    <col min="5129" max="5129" width="14.28515625" style="58" customWidth="1"/>
    <col min="5130" max="5130" width="12.85546875" style="58" customWidth="1"/>
    <col min="5131" max="5131" width="13.5703125" style="58" customWidth="1"/>
    <col min="5132" max="5132" width="15.140625" style="58" customWidth="1"/>
    <col min="5133" max="5133" width="12.42578125" style="58" customWidth="1"/>
    <col min="5134" max="5134" width="12.5703125" style="58" customWidth="1"/>
    <col min="5135" max="5135" width="9.28515625" style="58" bestFit="1" customWidth="1"/>
    <col min="5136" max="5136" width="9.7109375" style="58" customWidth="1"/>
    <col min="5137" max="5137" width="8.5703125" style="58" customWidth="1"/>
    <col min="5138" max="5138" width="8.42578125" style="58" customWidth="1"/>
    <col min="5139" max="5139" width="10" style="58" customWidth="1"/>
    <col min="5140" max="5140" width="10.140625" style="58" customWidth="1"/>
    <col min="5141" max="5142" width="9.28515625" style="58" bestFit="1" customWidth="1"/>
    <col min="5143" max="5143" width="15.5703125" style="58" customWidth="1"/>
    <col min="5144" max="5144" width="15.28515625" style="58" customWidth="1"/>
    <col min="5145" max="5145" width="13.42578125" style="58" customWidth="1"/>
    <col min="5146" max="5146" width="10.85546875" style="58" customWidth="1"/>
    <col min="5147" max="5374" width="9.140625" style="58"/>
    <col min="5375" max="5375" width="1.140625" style="58" customWidth="1"/>
    <col min="5376" max="5376" width="9.28515625" style="58" bestFit="1" customWidth="1"/>
    <col min="5377" max="5377" width="14.85546875" style="58" customWidth="1"/>
    <col min="5378" max="5378" width="16.85546875" style="58" customWidth="1"/>
    <col min="5379" max="5379" width="10" style="58" customWidth="1"/>
    <col min="5380" max="5381" width="9.28515625" style="58" bestFit="1" customWidth="1"/>
    <col min="5382" max="5382" width="14.85546875" style="58" customWidth="1"/>
    <col min="5383" max="5383" width="11" style="58" customWidth="1"/>
    <col min="5384" max="5384" width="13.7109375" style="58" customWidth="1"/>
    <col min="5385" max="5385" width="14.28515625" style="58" customWidth="1"/>
    <col min="5386" max="5386" width="12.85546875" style="58" customWidth="1"/>
    <col min="5387" max="5387" width="13.5703125" style="58" customWidth="1"/>
    <col min="5388" max="5388" width="15.140625" style="58" customWidth="1"/>
    <col min="5389" max="5389" width="12.42578125" style="58" customWidth="1"/>
    <col min="5390" max="5390" width="12.5703125" style="58" customWidth="1"/>
    <col min="5391" max="5391" width="9.28515625" style="58" bestFit="1" customWidth="1"/>
    <col min="5392" max="5392" width="9.7109375" style="58" customWidth="1"/>
    <col min="5393" max="5393" width="8.5703125" style="58" customWidth="1"/>
    <col min="5394" max="5394" width="8.42578125" style="58" customWidth="1"/>
    <col min="5395" max="5395" width="10" style="58" customWidth="1"/>
    <col min="5396" max="5396" width="10.140625" style="58" customWidth="1"/>
    <col min="5397" max="5398" width="9.28515625" style="58" bestFit="1" customWidth="1"/>
    <col min="5399" max="5399" width="15.5703125" style="58" customWidth="1"/>
    <col min="5400" max="5400" width="15.28515625" style="58" customWidth="1"/>
    <col min="5401" max="5401" width="13.42578125" style="58" customWidth="1"/>
    <col min="5402" max="5402" width="10.85546875" style="58" customWidth="1"/>
    <col min="5403" max="5630" width="9.140625" style="58"/>
    <col min="5631" max="5631" width="1.140625" style="58" customWidth="1"/>
    <col min="5632" max="5632" width="9.28515625" style="58" bestFit="1" customWidth="1"/>
    <col min="5633" max="5633" width="14.85546875" style="58" customWidth="1"/>
    <col min="5634" max="5634" width="16.85546875" style="58" customWidth="1"/>
    <col min="5635" max="5635" width="10" style="58" customWidth="1"/>
    <col min="5636" max="5637" width="9.28515625" style="58" bestFit="1" customWidth="1"/>
    <col min="5638" max="5638" width="14.85546875" style="58" customWidth="1"/>
    <col min="5639" max="5639" width="11" style="58" customWidth="1"/>
    <col min="5640" max="5640" width="13.7109375" style="58" customWidth="1"/>
    <col min="5641" max="5641" width="14.28515625" style="58" customWidth="1"/>
    <col min="5642" max="5642" width="12.85546875" style="58" customWidth="1"/>
    <col min="5643" max="5643" width="13.5703125" style="58" customWidth="1"/>
    <col min="5644" max="5644" width="15.140625" style="58" customWidth="1"/>
    <col min="5645" max="5645" width="12.42578125" style="58" customWidth="1"/>
    <col min="5646" max="5646" width="12.5703125" style="58" customWidth="1"/>
    <col min="5647" max="5647" width="9.28515625" style="58" bestFit="1" customWidth="1"/>
    <col min="5648" max="5648" width="9.7109375" style="58" customWidth="1"/>
    <col min="5649" max="5649" width="8.5703125" style="58" customWidth="1"/>
    <col min="5650" max="5650" width="8.42578125" style="58" customWidth="1"/>
    <col min="5651" max="5651" width="10" style="58" customWidth="1"/>
    <col min="5652" max="5652" width="10.140625" style="58" customWidth="1"/>
    <col min="5653" max="5654" width="9.28515625" style="58" bestFit="1" customWidth="1"/>
    <col min="5655" max="5655" width="15.5703125" style="58" customWidth="1"/>
    <col min="5656" max="5656" width="15.28515625" style="58" customWidth="1"/>
    <col min="5657" max="5657" width="13.42578125" style="58" customWidth="1"/>
    <col min="5658" max="5658" width="10.85546875" style="58" customWidth="1"/>
    <col min="5659" max="5886" width="9.140625" style="58"/>
    <col min="5887" max="5887" width="1.140625" style="58" customWidth="1"/>
    <col min="5888" max="5888" width="9.28515625" style="58" bestFit="1" customWidth="1"/>
    <col min="5889" max="5889" width="14.85546875" style="58" customWidth="1"/>
    <col min="5890" max="5890" width="16.85546875" style="58" customWidth="1"/>
    <col min="5891" max="5891" width="10" style="58" customWidth="1"/>
    <col min="5892" max="5893" width="9.28515625" style="58" bestFit="1" customWidth="1"/>
    <col min="5894" max="5894" width="14.85546875" style="58" customWidth="1"/>
    <col min="5895" max="5895" width="11" style="58" customWidth="1"/>
    <col min="5896" max="5896" width="13.7109375" style="58" customWidth="1"/>
    <col min="5897" max="5897" width="14.28515625" style="58" customWidth="1"/>
    <col min="5898" max="5898" width="12.85546875" style="58" customWidth="1"/>
    <col min="5899" max="5899" width="13.5703125" style="58" customWidth="1"/>
    <col min="5900" max="5900" width="15.140625" style="58" customWidth="1"/>
    <col min="5901" max="5901" width="12.42578125" style="58" customWidth="1"/>
    <col min="5902" max="5902" width="12.5703125" style="58" customWidth="1"/>
    <col min="5903" max="5903" width="9.28515625" style="58" bestFit="1" customWidth="1"/>
    <col min="5904" max="5904" width="9.7109375" style="58" customWidth="1"/>
    <col min="5905" max="5905" width="8.5703125" style="58" customWidth="1"/>
    <col min="5906" max="5906" width="8.42578125" style="58" customWidth="1"/>
    <col min="5907" max="5907" width="10" style="58" customWidth="1"/>
    <col min="5908" max="5908" width="10.140625" style="58" customWidth="1"/>
    <col min="5909" max="5910" width="9.28515625" style="58" bestFit="1" customWidth="1"/>
    <col min="5911" max="5911" width="15.5703125" style="58" customWidth="1"/>
    <col min="5912" max="5912" width="15.28515625" style="58" customWidth="1"/>
    <col min="5913" max="5913" width="13.42578125" style="58" customWidth="1"/>
    <col min="5914" max="5914" width="10.85546875" style="58" customWidth="1"/>
    <col min="5915" max="6142" width="9.140625" style="58"/>
    <col min="6143" max="6143" width="1.140625" style="58" customWidth="1"/>
    <col min="6144" max="6144" width="9.28515625" style="58" bestFit="1" customWidth="1"/>
    <col min="6145" max="6145" width="14.85546875" style="58" customWidth="1"/>
    <col min="6146" max="6146" width="16.85546875" style="58" customWidth="1"/>
    <col min="6147" max="6147" width="10" style="58" customWidth="1"/>
    <col min="6148" max="6149" width="9.28515625" style="58" bestFit="1" customWidth="1"/>
    <col min="6150" max="6150" width="14.85546875" style="58" customWidth="1"/>
    <col min="6151" max="6151" width="11" style="58" customWidth="1"/>
    <col min="6152" max="6152" width="13.7109375" style="58" customWidth="1"/>
    <col min="6153" max="6153" width="14.28515625" style="58" customWidth="1"/>
    <col min="6154" max="6154" width="12.85546875" style="58" customWidth="1"/>
    <col min="6155" max="6155" width="13.5703125" style="58" customWidth="1"/>
    <col min="6156" max="6156" width="15.140625" style="58" customWidth="1"/>
    <col min="6157" max="6157" width="12.42578125" style="58" customWidth="1"/>
    <col min="6158" max="6158" width="12.5703125" style="58" customWidth="1"/>
    <col min="6159" max="6159" width="9.28515625" style="58" bestFit="1" customWidth="1"/>
    <col min="6160" max="6160" width="9.7109375" style="58" customWidth="1"/>
    <col min="6161" max="6161" width="8.5703125" style="58" customWidth="1"/>
    <col min="6162" max="6162" width="8.42578125" style="58" customWidth="1"/>
    <col min="6163" max="6163" width="10" style="58" customWidth="1"/>
    <col min="6164" max="6164" width="10.140625" style="58" customWidth="1"/>
    <col min="6165" max="6166" width="9.28515625" style="58" bestFit="1" customWidth="1"/>
    <col min="6167" max="6167" width="15.5703125" style="58" customWidth="1"/>
    <col min="6168" max="6168" width="15.28515625" style="58" customWidth="1"/>
    <col min="6169" max="6169" width="13.42578125" style="58" customWidth="1"/>
    <col min="6170" max="6170" width="10.85546875" style="58" customWidth="1"/>
    <col min="6171" max="6398" width="9.140625" style="58"/>
    <col min="6399" max="6399" width="1.140625" style="58" customWidth="1"/>
    <col min="6400" max="6400" width="9.28515625" style="58" bestFit="1" customWidth="1"/>
    <col min="6401" max="6401" width="14.85546875" style="58" customWidth="1"/>
    <col min="6402" max="6402" width="16.85546875" style="58" customWidth="1"/>
    <col min="6403" max="6403" width="10" style="58" customWidth="1"/>
    <col min="6404" max="6405" width="9.28515625" style="58" bestFit="1" customWidth="1"/>
    <col min="6406" max="6406" width="14.85546875" style="58" customWidth="1"/>
    <col min="6407" max="6407" width="11" style="58" customWidth="1"/>
    <col min="6408" max="6408" width="13.7109375" style="58" customWidth="1"/>
    <col min="6409" max="6409" width="14.28515625" style="58" customWidth="1"/>
    <col min="6410" max="6410" width="12.85546875" style="58" customWidth="1"/>
    <col min="6411" max="6411" width="13.5703125" style="58" customWidth="1"/>
    <col min="6412" max="6412" width="15.140625" style="58" customWidth="1"/>
    <col min="6413" max="6413" width="12.42578125" style="58" customWidth="1"/>
    <col min="6414" max="6414" width="12.5703125" style="58" customWidth="1"/>
    <col min="6415" max="6415" width="9.28515625" style="58" bestFit="1" customWidth="1"/>
    <col min="6416" max="6416" width="9.7109375" style="58" customWidth="1"/>
    <col min="6417" max="6417" width="8.5703125" style="58" customWidth="1"/>
    <col min="6418" max="6418" width="8.42578125" style="58" customWidth="1"/>
    <col min="6419" max="6419" width="10" style="58" customWidth="1"/>
    <col min="6420" max="6420" width="10.140625" style="58" customWidth="1"/>
    <col min="6421" max="6422" width="9.28515625" style="58" bestFit="1" customWidth="1"/>
    <col min="6423" max="6423" width="15.5703125" style="58" customWidth="1"/>
    <col min="6424" max="6424" width="15.28515625" style="58" customWidth="1"/>
    <col min="6425" max="6425" width="13.42578125" style="58" customWidth="1"/>
    <col min="6426" max="6426" width="10.85546875" style="58" customWidth="1"/>
    <col min="6427" max="6654" width="9.140625" style="58"/>
    <col min="6655" max="6655" width="1.140625" style="58" customWidth="1"/>
    <col min="6656" max="6656" width="9.28515625" style="58" bestFit="1" customWidth="1"/>
    <col min="6657" max="6657" width="14.85546875" style="58" customWidth="1"/>
    <col min="6658" max="6658" width="16.85546875" style="58" customWidth="1"/>
    <col min="6659" max="6659" width="10" style="58" customWidth="1"/>
    <col min="6660" max="6661" width="9.28515625" style="58" bestFit="1" customWidth="1"/>
    <col min="6662" max="6662" width="14.85546875" style="58" customWidth="1"/>
    <col min="6663" max="6663" width="11" style="58" customWidth="1"/>
    <col min="6664" max="6664" width="13.7109375" style="58" customWidth="1"/>
    <col min="6665" max="6665" width="14.28515625" style="58" customWidth="1"/>
    <col min="6666" max="6666" width="12.85546875" style="58" customWidth="1"/>
    <col min="6667" max="6667" width="13.5703125" style="58" customWidth="1"/>
    <col min="6668" max="6668" width="15.140625" style="58" customWidth="1"/>
    <col min="6669" max="6669" width="12.42578125" style="58" customWidth="1"/>
    <col min="6670" max="6670" width="12.5703125" style="58" customWidth="1"/>
    <col min="6671" max="6671" width="9.28515625" style="58" bestFit="1" customWidth="1"/>
    <col min="6672" max="6672" width="9.7109375" style="58" customWidth="1"/>
    <col min="6673" max="6673" width="8.5703125" style="58" customWidth="1"/>
    <col min="6674" max="6674" width="8.42578125" style="58" customWidth="1"/>
    <col min="6675" max="6675" width="10" style="58" customWidth="1"/>
    <col min="6676" max="6676" width="10.140625" style="58" customWidth="1"/>
    <col min="6677" max="6678" width="9.28515625" style="58" bestFit="1" customWidth="1"/>
    <col min="6679" max="6679" width="15.5703125" style="58" customWidth="1"/>
    <col min="6680" max="6680" width="15.28515625" style="58" customWidth="1"/>
    <col min="6681" max="6681" width="13.42578125" style="58" customWidth="1"/>
    <col min="6682" max="6682" width="10.85546875" style="58" customWidth="1"/>
    <col min="6683" max="6910" width="9.140625" style="58"/>
    <col min="6911" max="6911" width="1.140625" style="58" customWidth="1"/>
    <col min="6912" max="6912" width="9.28515625" style="58" bestFit="1" customWidth="1"/>
    <col min="6913" max="6913" width="14.85546875" style="58" customWidth="1"/>
    <col min="6914" max="6914" width="16.85546875" style="58" customWidth="1"/>
    <col min="6915" max="6915" width="10" style="58" customWidth="1"/>
    <col min="6916" max="6917" width="9.28515625" style="58" bestFit="1" customWidth="1"/>
    <col min="6918" max="6918" width="14.85546875" style="58" customWidth="1"/>
    <col min="6919" max="6919" width="11" style="58" customWidth="1"/>
    <col min="6920" max="6920" width="13.7109375" style="58" customWidth="1"/>
    <col min="6921" max="6921" width="14.28515625" style="58" customWidth="1"/>
    <col min="6922" max="6922" width="12.85546875" style="58" customWidth="1"/>
    <col min="6923" max="6923" width="13.5703125" style="58" customWidth="1"/>
    <col min="6924" max="6924" width="15.140625" style="58" customWidth="1"/>
    <col min="6925" max="6925" width="12.42578125" style="58" customWidth="1"/>
    <col min="6926" max="6926" width="12.5703125" style="58" customWidth="1"/>
    <col min="6927" max="6927" width="9.28515625" style="58" bestFit="1" customWidth="1"/>
    <col min="6928" max="6928" width="9.7109375" style="58" customWidth="1"/>
    <col min="6929" max="6929" width="8.5703125" style="58" customWidth="1"/>
    <col min="6930" max="6930" width="8.42578125" style="58" customWidth="1"/>
    <col min="6931" max="6931" width="10" style="58" customWidth="1"/>
    <col min="6932" max="6932" width="10.140625" style="58" customWidth="1"/>
    <col min="6933" max="6934" width="9.28515625" style="58" bestFit="1" customWidth="1"/>
    <col min="6935" max="6935" width="15.5703125" style="58" customWidth="1"/>
    <col min="6936" max="6936" width="15.28515625" style="58" customWidth="1"/>
    <col min="6937" max="6937" width="13.42578125" style="58" customWidth="1"/>
    <col min="6938" max="6938" width="10.85546875" style="58" customWidth="1"/>
    <col min="6939" max="7166" width="9.140625" style="58"/>
    <col min="7167" max="7167" width="1.140625" style="58" customWidth="1"/>
    <col min="7168" max="7168" width="9.28515625" style="58" bestFit="1" customWidth="1"/>
    <col min="7169" max="7169" width="14.85546875" style="58" customWidth="1"/>
    <col min="7170" max="7170" width="16.85546875" style="58" customWidth="1"/>
    <col min="7171" max="7171" width="10" style="58" customWidth="1"/>
    <col min="7172" max="7173" width="9.28515625" style="58" bestFit="1" customWidth="1"/>
    <col min="7174" max="7174" width="14.85546875" style="58" customWidth="1"/>
    <col min="7175" max="7175" width="11" style="58" customWidth="1"/>
    <col min="7176" max="7176" width="13.7109375" style="58" customWidth="1"/>
    <col min="7177" max="7177" width="14.28515625" style="58" customWidth="1"/>
    <col min="7178" max="7178" width="12.85546875" style="58" customWidth="1"/>
    <col min="7179" max="7179" width="13.5703125" style="58" customWidth="1"/>
    <col min="7180" max="7180" width="15.140625" style="58" customWidth="1"/>
    <col min="7181" max="7181" width="12.42578125" style="58" customWidth="1"/>
    <col min="7182" max="7182" width="12.5703125" style="58" customWidth="1"/>
    <col min="7183" max="7183" width="9.28515625" style="58" bestFit="1" customWidth="1"/>
    <col min="7184" max="7184" width="9.7109375" style="58" customWidth="1"/>
    <col min="7185" max="7185" width="8.5703125" style="58" customWidth="1"/>
    <col min="7186" max="7186" width="8.42578125" style="58" customWidth="1"/>
    <col min="7187" max="7187" width="10" style="58" customWidth="1"/>
    <col min="7188" max="7188" width="10.140625" style="58" customWidth="1"/>
    <col min="7189" max="7190" width="9.28515625" style="58" bestFit="1" customWidth="1"/>
    <col min="7191" max="7191" width="15.5703125" style="58" customWidth="1"/>
    <col min="7192" max="7192" width="15.28515625" style="58" customWidth="1"/>
    <col min="7193" max="7193" width="13.42578125" style="58" customWidth="1"/>
    <col min="7194" max="7194" width="10.85546875" style="58" customWidth="1"/>
    <col min="7195" max="7422" width="9.140625" style="58"/>
    <col min="7423" max="7423" width="1.140625" style="58" customWidth="1"/>
    <col min="7424" max="7424" width="9.28515625" style="58" bestFit="1" customWidth="1"/>
    <col min="7425" max="7425" width="14.85546875" style="58" customWidth="1"/>
    <col min="7426" max="7426" width="16.85546875" style="58" customWidth="1"/>
    <col min="7427" max="7427" width="10" style="58" customWidth="1"/>
    <col min="7428" max="7429" width="9.28515625" style="58" bestFit="1" customWidth="1"/>
    <col min="7430" max="7430" width="14.85546875" style="58" customWidth="1"/>
    <col min="7431" max="7431" width="11" style="58" customWidth="1"/>
    <col min="7432" max="7432" width="13.7109375" style="58" customWidth="1"/>
    <col min="7433" max="7433" width="14.28515625" style="58" customWidth="1"/>
    <col min="7434" max="7434" width="12.85546875" style="58" customWidth="1"/>
    <col min="7435" max="7435" width="13.5703125" style="58" customWidth="1"/>
    <col min="7436" max="7436" width="15.140625" style="58" customWidth="1"/>
    <col min="7437" max="7437" width="12.42578125" style="58" customWidth="1"/>
    <col min="7438" max="7438" width="12.5703125" style="58" customWidth="1"/>
    <col min="7439" max="7439" width="9.28515625" style="58" bestFit="1" customWidth="1"/>
    <col min="7440" max="7440" width="9.7109375" style="58" customWidth="1"/>
    <col min="7441" max="7441" width="8.5703125" style="58" customWidth="1"/>
    <col min="7442" max="7442" width="8.42578125" style="58" customWidth="1"/>
    <col min="7443" max="7443" width="10" style="58" customWidth="1"/>
    <col min="7444" max="7444" width="10.140625" style="58" customWidth="1"/>
    <col min="7445" max="7446" width="9.28515625" style="58" bestFit="1" customWidth="1"/>
    <col min="7447" max="7447" width="15.5703125" style="58" customWidth="1"/>
    <col min="7448" max="7448" width="15.28515625" style="58" customWidth="1"/>
    <col min="7449" max="7449" width="13.42578125" style="58" customWidth="1"/>
    <col min="7450" max="7450" width="10.85546875" style="58" customWidth="1"/>
    <col min="7451" max="7678" width="9.140625" style="58"/>
    <col min="7679" max="7679" width="1.140625" style="58" customWidth="1"/>
    <col min="7680" max="7680" width="9.28515625" style="58" bestFit="1" customWidth="1"/>
    <col min="7681" max="7681" width="14.85546875" style="58" customWidth="1"/>
    <col min="7682" max="7682" width="16.85546875" style="58" customWidth="1"/>
    <col min="7683" max="7683" width="10" style="58" customWidth="1"/>
    <col min="7684" max="7685" width="9.28515625" style="58" bestFit="1" customWidth="1"/>
    <col min="7686" max="7686" width="14.85546875" style="58" customWidth="1"/>
    <col min="7687" max="7687" width="11" style="58" customWidth="1"/>
    <col min="7688" max="7688" width="13.7109375" style="58" customWidth="1"/>
    <col min="7689" max="7689" width="14.28515625" style="58" customWidth="1"/>
    <col min="7690" max="7690" width="12.85546875" style="58" customWidth="1"/>
    <col min="7691" max="7691" width="13.5703125" style="58" customWidth="1"/>
    <col min="7692" max="7692" width="15.140625" style="58" customWidth="1"/>
    <col min="7693" max="7693" width="12.42578125" style="58" customWidth="1"/>
    <col min="7694" max="7694" width="12.5703125" style="58" customWidth="1"/>
    <col min="7695" max="7695" width="9.28515625" style="58" bestFit="1" customWidth="1"/>
    <col min="7696" max="7696" width="9.7109375" style="58" customWidth="1"/>
    <col min="7697" max="7697" width="8.5703125" style="58" customWidth="1"/>
    <col min="7698" max="7698" width="8.42578125" style="58" customWidth="1"/>
    <col min="7699" max="7699" width="10" style="58" customWidth="1"/>
    <col min="7700" max="7700" width="10.140625" style="58" customWidth="1"/>
    <col min="7701" max="7702" width="9.28515625" style="58" bestFit="1" customWidth="1"/>
    <col min="7703" max="7703" width="15.5703125" style="58" customWidth="1"/>
    <col min="7704" max="7704" width="15.28515625" style="58" customWidth="1"/>
    <col min="7705" max="7705" width="13.42578125" style="58" customWidth="1"/>
    <col min="7706" max="7706" width="10.85546875" style="58" customWidth="1"/>
    <col min="7707" max="7934" width="9.140625" style="58"/>
    <col min="7935" max="7935" width="1.140625" style="58" customWidth="1"/>
    <col min="7936" max="7936" width="9.28515625" style="58" bestFit="1" customWidth="1"/>
    <col min="7937" max="7937" width="14.85546875" style="58" customWidth="1"/>
    <col min="7938" max="7938" width="16.85546875" style="58" customWidth="1"/>
    <col min="7939" max="7939" width="10" style="58" customWidth="1"/>
    <col min="7940" max="7941" width="9.28515625" style="58" bestFit="1" customWidth="1"/>
    <col min="7942" max="7942" width="14.85546875" style="58" customWidth="1"/>
    <col min="7943" max="7943" width="11" style="58" customWidth="1"/>
    <col min="7944" max="7944" width="13.7109375" style="58" customWidth="1"/>
    <col min="7945" max="7945" width="14.28515625" style="58" customWidth="1"/>
    <col min="7946" max="7946" width="12.85546875" style="58" customWidth="1"/>
    <col min="7947" max="7947" width="13.5703125" style="58" customWidth="1"/>
    <col min="7948" max="7948" width="15.140625" style="58" customWidth="1"/>
    <col min="7949" max="7949" width="12.42578125" style="58" customWidth="1"/>
    <col min="7950" max="7950" width="12.5703125" style="58" customWidth="1"/>
    <col min="7951" max="7951" width="9.28515625" style="58" bestFit="1" customWidth="1"/>
    <col min="7952" max="7952" width="9.7109375" style="58" customWidth="1"/>
    <col min="7953" max="7953" width="8.5703125" style="58" customWidth="1"/>
    <col min="7954" max="7954" width="8.42578125" style="58" customWidth="1"/>
    <col min="7955" max="7955" width="10" style="58" customWidth="1"/>
    <col min="7956" max="7956" width="10.140625" style="58" customWidth="1"/>
    <col min="7957" max="7958" width="9.28515625" style="58" bestFit="1" customWidth="1"/>
    <col min="7959" max="7959" width="15.5703125" style="58" customWidth="1"/>
    <col min="7960" max="7960" width="15.28515625" style="58" customWidth="1"/>
    <col min="7961" max="7961" width="13.42578125" style="58" customWidth="1"/>
    <col min="7962" max="7962" width="10.85546875" style="58" customWidth="1"/>
    <col min="7963" max="8190" width="9.140625" style="58"/>
    <col min="8191" max="8191" width="1.140625" style="58" customWidth="1"/>
    <col min="8192" max="8192" width="9.28515625" style="58" bestFit="1" customWidth="1"/>
    <col min="8193" max="8193" width="14.85546875" style="58" customWidth="1"/>
    <col min="8194" max="8194" width="16.85546875" style="58" customWidth="1"/>
    <col min="8195" max="8195" width="10" style="58" customWidth="1"/>
    <col min="8196" max="8197" width="9.28515625" style="58" bestFit="1" customWidth="1"/>
    <col min="8198" max="8198" width="14.85546875" style="58" customWidth="1"/>
    <col min="8199" max="8199" width="11" style="58" customWidth="1"/>
    <col min="8200" max="8200" width="13.7109375" style="58" customWidth="1"/>
    <col min="8201" max="8201" width="14.28515625" style="58" customWidth="1"/>
    <col min="8202" max="8202" width="12.85546875" style="58" customWidth="1"/>
    <col min="8203" max="8203" width="13.5703125" style="58" customWidth="1"/>
    <col min="8204" max="8204" width="15.140625" style="58" customWidth="1"/>
    <col min="8205" max="8205" width="12.42578125" style="58" customWidth="1"/>
    <col min="8206" max="8206" width="12.5703125" style="58" customWidth="1"/>
    <col min="8207" max="8207" width="9.28515625" style="58" bestFit="1" customWidth="1"/>
    <col min="8208" max="8208" width="9.7109375" style="58" customWidth="1"/>
    <col min="8209" max="8209" width="8.5703125" style="58" customWidth="1"/>
    <col min="8210" max="8210" width="8.42578125" style="58" customWidth="1"/>
    <col min="8211" max="8211" width="10" style="58" customWidth="1"/>
    <col min="8212" max="8212" width="10.140625" style="58" customWidth="1"/>
    <col min="8213" max="8214" width="9.28515625" style="58" bestFit="1" customWidth="1"/>
    <col min="8215" max="8215" width="15.5703125" style="58" customWidth="1"/>
    <col min="8216" max="8216" width="15.28515625" style="58" customWidth="1"/>
    <col min="8217" max="8217" width="13.42578125" style="58" customWidth="1"/>
    <col min="8218" max="8218" width="10.85546875" style="58" customWidth="1"/>
    <col min="8219" max="8446" width="9.140625" style="58"/>
    <col min="8447" max="8447" width="1.140625" style="58" customWidth="1"/>
    <col min="8448" max="8448" width="9.28515625" style="58" bestFit="1" customWidth="1"/>
    <col min="8449" max="8449" width="14.85546875" style="58" customWidth="1"/>
    <col min="8450" max="8450" width="16.85546875" style="58" customWidth="1"/>
    <col min="8451" max="8451" width="10" style="58" customWidth="1"/>
    <col min="8452" max="8453" width="9.28515625" style="58" bestFit="1" customWidth="1"/>
    <col min="8454" max="8454" width="14.85546875" style="58" customWidth="1"/>
    <col min="8455" max="8455" width="11" style="58" customWidth="1"/>
    <col min="8456" max="8456" width="13.7109375" style="58" customWidth="1"/>
    <col min="8457" max="8457" width="14.28515625" style="58" customWidth="1"/>
    <col min="8458" max="8458" width="12.85546875" style="58" customWidth="1"/>
    <col min="8459" max="8459" width="13.5703125" style="58" customWidth="1"/>
    <col min="8460" max="8460" width="15.140625" style="58" customWidth="1"/>
    <col min="8461" max="8461" width="12.42578125" style="58" customWidth="1"/>
    <col min="8462" max="8462" width="12.5703125" style="58" customWidth="1"/>
    <col min="8463" max="8463" width="9.28515625" style="58" bestFit="1" customWidth="1"/>
    <col min="8464" max="8464" width="9.7109375" style="58" customWidth="1"/>
    <col min="8465" max="8465" width="8.5703125" style="58" customWidth="1"/>
    <col min="8466" max="8466" width="8.42578125" style="58" customWidth="1"/>
    <col min="8467" max="8467" width="10" style="58" customWidth="1"/>
    <col min="8468" max="8468" width="10.140625" style="58" customWidth="1"/>
    <col min="8469" max="8470" width="9.28515625" style="58" bestFit="1" customWidth="1"/>
    <col min="8471" max="8471" width="15.5703125" style="58" customWidth="1"/>
    <col min="8472" max="8472" width="15.28515625" style="58" customWidth="1"/>
    <col min="8473" max="8473" width="13.42578125" style="58" customWidth="1"/>
    <col min="8474" max="8474" width="10.85546875" style="58" customWidth="1"/>
    <col min="8475" max="8702" width="9.140625" style="58"/>
    <col min="8703" max="8703" width="1.140625" style="58" customWidth="1"/>
    <col min="8704" max="8704" width="9.28515625" style="58" bestFit="1" customWidth="1"/>
    <col min="8705" max="8705" width="14.85546875" style="58" customWidth="1"/>
    <col min="8706" max="8706" width="16.85546875" style="58" customWidth="1"/>
    <col min="8707" max="8707" width="10" style="58" customWidth="1"/>
    <col min="8708" max="8709" width="9.28515625" style="58" bestFit="1" customWidth="1"/>
    <col min="8710" max="8710" width="14.85546875" style="58" customWidth="1"/>
    <col min="8711" max="8711" width="11" style="58" customWidth="1"/>
    <col min="8712" max="8712" width="13.7109375" style="58" customWidth="1"/>
    <col min="8713" max="8713" width="14.28515625" style="58" customWidth="1"/>
    <col min="8714" max="8714" width="12.85546875" style="58" customWidth="1"/>
    <col min="8715" max="8715" width="13.5703125" style="58" customWidth="1"/>
    <col min="8716" max="8716" width="15.140625" style="58" customWidth="1"/>
    <col min="8717" max="8717" width="12.42578125" style="58" customWidth="1"/>
    <col min="8718" max="8718" width="12.5703125" style="58" customWidth="1"/>
    <col min="8719" max="8719" width="9.28515625" style="58" bestFit="1" customWidth="1"/>
    <col min="8720" max="8720" width="9.7109375" style="58" customWidth="1"/>
    <col min="8721" max="8721" width="8.5703125" style="58" customWidth="1"/>
    <col min="8722" max="8722" width="8.42578125" style="58" customWidth="1"/>
    <col min="8723" max="8723" width="10" style="58" customWidth="1"/>
    <col min="8724" max="8724" width="10.140625" style="58" customWidth="1"/>
    <col min="8725" max="8726" width="9.28515625" style="58" bestFit="1" customWidth="1"/>
    <col min="8727" max="8727" width="15.5703125" style="58" customWidth="1"/>
    <col min="8728" max="8728" width="15.28515625" style="58" customWidth="1"/>
    <col min="8729" max="8729" width="13.42578125" style="58" customWidth="1"/>
    <col min="8730" max="8730" width="10.85546875" style="58" customWidth="1"/>
    <col min="8731" max="8958" width="9.140625" style="58"/>
    <col min="8959" max="8959" width="1.140625" style="58" customWidth="1"/>
    <col min="8960" max="8960" width="9.28515625" style="58" bestFit="1" customWidth="1"/>
    <col min="8961" max="8961" width="14.85546875" style="58" customWidth="1"/>
    <col min="8962" max="8962" width="16.85546875" style="58" customWidth="1"/>
    <col min="8963" max="8963" width="10" style="58" customWidth="1"/>
    <col min="8964" max="8965" width="9.28515625" style="58" bestFit="1" customWidth="1"/>
    <col min="8966" max="8966" width="14.85546875" style="58" customWidth="1"/>
    <col min="8967" max="8967" width="11" style="58" customWidth="1"/>
    <col min="8968" max="8968" width="13.7109375" style="58" customWidth="1"/>
    <col min="8969" max="8969" width="14.28515625" style="58" customWidth="1"/>
    <col min="8970" max="8970" width="12.85546875" style="58" customWidth="1"/>
    <col min="8971" max="8971" width="13.5703125" style="58" customWidth="1"/>
    <col min="8972" max="8972" width="15.140625" style="58" customWidth="1"/>
    <col min="8973" max="8973" width="12.42578125" style="58" customWidth="1"/>
    <col min="8974" max="8974" width="12.5703125" style="58" customWidth="1"/>
    <col min="8975" max="8975" width="9.28515625" style="58" bestFit="1" customWidth="1"/>
    <col min="8976" max="8976" width="9.7109375" style="58" customWidth="1"/>
    <col min="8977" max="8977" width="8.5703125" style="58" customWidth="1"/>
    <col min="8978" max="8978" width="8.42578125" style="58" customWidth="1"/>
    <col min="8979" max="8979" width="10" style="58" customWidth="1"/>
    <col min="8980" max="8980" width="10.140625" style="58" customWidth="1"/>
    <col min="8981" max="8982" width="9.28515625" style="58" bestFit="1" customWidth="1"/>
    <col min="8983" max="8983" width="15.5703125" style="58" customWidth="1"/>
    <col min="8984" max="8984" width="15.28515625" style="58" customWidth="1"/>
    <col min="8985" max="8985" width="13.42578125" style="58" customWidth="1"/>
    <col min="8986" max="8986" width="10.85546875" style="58" customWidth="1"/>
    <col min="8987" max="9214" width="9.140625" style="58"/>
    <col min="9215" max="9215" width="1.140625" style="58" customWidth="1"/>
    <col min="9216" max="9216" width="9.28515625" style="58" bestFit="1" customWidth="1"/>
    <col min="9217" max="9217" width="14.85546875" style="58" customWidth="1"/>
    <col min="9218" max="9218" width="16.85546875" style="58" customWidth="1"/>
    <col min="9219" max="9219" width="10" style="58" customWidth="1"/>
    <col min="9220" max="9221" width="9.28515625" style="58" bestFit="1" customWidth="1"/>
    <col min="9222" max="9222" width="14.85546875" style="58" customWidth="1"/>
    <col min="9223" max="9223" width="11" style="58" customWidth="1"/>
    <col min="9224" max="9224" width="13.7109375" style="58" customWidth="1"/>
    <col min="9225" max="9225" width="14.28515625" style="58" customWidth="1"/>
    <col min="9226" max="9226" width="12.85546875" style="58" customWidth="1"/>
    <col min="9227" max="9227" width="13.5703125" style="58" customWidth="1"/>
    <col min="9228" max="9228" width="15.140625" style="58" customWidth="1"/>
    <col min="9229" max="9229" width="12.42578125" style="58" customWidth="1"/>
    <col min="9230" max="9230" width="12.5703125" style="58" customWidth="1"/>
    <col min="9231" max="9231" width="9.28515625" style="58" bestFit="1" customWidth="1"/>
    <col min="9232" max="9232" width="9.7109375" style="58" customWidth="1"/>
    <col min="9233" max="9233" width="8.5703125" style="58" customWidth="1"/>
    <col min="9234" max="9234" width="8.42578125" style="58" customWidth="1"/>
    <col min="9235" max="9235" width="10" style="58" customWidth="1"/>
    <col min="9236" max="9236" width="10.140625" style="58" customWidth="1"/>
    <col min="9237" max="9238" width="9.28515625" style="58" bestFit="1" customWidth="1"/>
    <col min="9239" max="9239" width="15.5703125" style="58" customWidth="1"/>
    <col min="9240" max="9240" width="15.28515625" style="58" customWidth="1"/>
    <col min="9241" max="9241" width="13.42578125" style="58" customWidth="1"/>
    <col min="9242" max="9242" width="10.85546875" style="58" customWidth="1"/>
    <col min="9243" max="9470" width="9.140625" style="58"/>
    <col min="9471" max="9471" width="1.140625" style="58" customWidth="1"/>
    <col min="9472" max="9472" width="9.28515625" style="58" bestFit="1" customWidth="1"/>
    <col min="9473" max="9473" width="14.85546875" style="58" customWidth="1"/>
    <col min="9474" max="9474" width="16.85546875" style="58" customWidth="1"/>
    <col min="9475" max="9475" width="10" style="58" customWidth="1"/>
    <col min="9476" max="9477" width="9.28515625" style="58" bestFit="1" customWidth="1"/>
    <col min="9478" max="9478" width="14.85546875" style="58" customWidth="1"/>
    <col min="9479" max="9479" width="11" style="58" customWidth="1"/>
    <col min="9480" max="9480" width="13.7109375" style="58" customWidth="1"/>
    <col min="9481" max="9481" width="14.28515625" style="58" customWidth="1"/>
    <col min="9482" max="9482" width="12.85546875" style="58" customWidth="1"/>
    <col min="9483" max="9483" width="13.5703125" style="58" customWidth="1"/>
    <col min="9484" max="9484" width="15.140625" style="58" customWidth="1"/>
    <col min="9485" max="9485" width="12.42578125" style="58" customWidth="1"/>
    <col min="9486" max="9486" width="12.5703125" style="58" customWidth="1"/>
    <col min="9487" max="9487" width="9.28515625" style="58" bestFit="1" customWidth="1"/>
    <col min="9488" max="9488" width="9.7109375" style="58" customWidth="1"/>
    <col min="9489" max="9489" width="8.5703125" style="58" customWidth="1"/>
    <col min="9490" max="9490" width="8.42578125" style="58" customWidth="1"/>
    <col min="9491" max="9491" width="10" style="58" customWidth="1"/>
    <col min="9492" max="9492" width="10.140625" style="58" customWidth="1"/>
    <col min="9493" max="9494" width="9.28515625" style="58" bestFit="1" customWidth="1"/>
    <col min="9495" max="9495" width="15.5703125" style="58" customWidth="1"/>
    <col min="9496" max="9496" width="15.28515625" style="58" customWidth="1"/>
    <col min="9497" max="9497" width="13.42578125" style="58" customWidth="1"/>
    <col min="9498" max="9498" width="10.85546875" style="58" customWidth="1"/>
    <col min="9499" max="9726" width="9.140625" style="58"/>
    <col min="9727" max="9727" width="1.140625" style="58" customWidth="1"/>
    <col min="9728" max="9728" width="9.28515625" style="58" bestFit="1" customWidth="1"/>
    <col min="9729" max="9729" width="14.85546875" style="58" customWidth="1"/>
    <col min="9730" max="9730" width="16.85546875" style="58" customWidth="1"/>
    <col min="9731" max="9731" width="10" style="58" customWidth="1"/>
    <col min="9732" max="9733" width="9.28515625" style="58" bestFit="1" customWidth="1"/>
    <col min="9734" max="9734" width="14.85546875" style="58" customWidth="1"/>
    <col min="9735" max="9735" width="11" style="58" customWidth="1"/>
    <col min="9736" max="9736" width="13.7109375" style="58" customWidth="1"/>
    <col min="9737" max="9737" width="14.28515625" style="58" customWidth="1"/>
    <col min="9738" max="9738" width="12.85546875" style="58" customWidth="1"/>
    <col min="9739" max="9739" width="13.5703125" style="58" customWidth="1"/>
    <col min="9740" max="9740" width="15.140625" style="58" customWidth="1"/>
    <col min="9741" max="9741" width="12.42578125" style="58" customWidth="1"/>
    <col min="9742" max="9742" width="12.5703125" style="58" customWidth="1"/>
    <col min="9743" max="9743" width="9.28515625" style="58" bestFit="1" customWidth="1"/>
    <col min="9744" max="9744" width="9.7109375" style="58" customWidth="1"/>
    <col min="9745" max="9745" width="8.5703125" style="58" customWidth="1"/>
    <col min="9746" max="9746" width="8.42578125" style="58" customWidth="1"/>
    <col min="9747" max="9747" width="10" style="58" customWidth="1"/>
    <col min="9748" max="9748" width="10.140625" style="58" customWidth="1"/>
    <col min="9749" max="9750" width="9.28515625" style="58" bestFit="1" customWidth="1"/>
    <col min="9751" max="9751" width="15.5703125" style="58" customWidth="1"/>
    <col min="9752" max="9752" width="15.28515625" style="58" customWidth="1"/>
    <col min="9753" max="9753" width="13.42578125" style="58" customWidth="1"/>
    <col min="9754" max="9754" width="10.85546875" style="58" customWidth="1"/>
    <col min="9755" max="9982" width="9.140625" style="58"/>
    <col min="9983" max="9983" width="1.140625" style="58" customWidth="1"/>
    <col min="9984" max="9984" width="9.28515625" style="58" bestFit="1" customWidth="1"/>
    <col min="9985" max="9985" width="14.85546875" style="58" customWidth="1"/>
    <col min="9986" max="9986" width="16.85546875" style="58" customWidth="1"/>
    <col min="9987" max="9987" width="10" style="58" customWidth="1"/>
    <col min="9988" max="9989" width="9.28515625" style="58" bestFit="1" customWidth="1"/>
    <col min="9990" max="9990" width="14.85546875" style="58" customWidth="1"/>
    <col min="9991" max="9991" width="11" style="58" customWidth="1"/>
    <col min="9992" max="9992" width="13.7109375" style="58" customWidth="1"/>
    <col min="9993" max="9993" width="14.28515625" style="58" customWidth="1"/>
    <col min="9994" max="9994" width="12.85546875" style="58" customWidth="1"/>
    <col min="9995" max="9995" width="13.5703125" style="58" customWidth="1"/>
    <col min="9996" max="9996" width="15.140625" style="58" customWidth="1"/>
    <col min="9997" max="9997" width="12.42578125" style="58" customWidth="1"/>
    <col min="9998" max="9998" width="12.5703125" style="58" customWidth="1"/>
    <col min="9999" max="9999" width="9.28515625" style="58" bestFit="1" customWidth="1"/>
    <col min="10000" max="10000" width="9.7109375" style="58" customWidth="1"/>
    <col min="10001" max="10001" width="8.5703125" style="58" customWidth="1"/>
    <col min="10002" max="10002" width="8.42578125" style="58" customWidth="1"/>
    <col min="10003" max="10003" width="10" style="58" customWidth="1"/>
    <col min="10004" max="10004" width="10.140625" style="58" customWidth="1"/>
    <col min="10005" max="10006" width="9.28515625" style="58" bestFit="1" customWidth="1"/>
    <col min="10007" max="10007" width="15.5703125" style="58" customWidth="1"/>
    <col min="10008" max="10008" width="15.28515625" style="58" customWidth="1"/>
    <col min="10009" max="10009" width="13.42578125" style="58" customWidth="1"/>
    <col min="10010" max="10010" width="10.85546875" style="58" customWidth="1"/>
    <col min="10011" max="10238" width="9.140625" style="58"/>
    <col min="10239" max="10239" width="1.140625" style="58" customWidth="1"/>
    <col min="10240" max="10240" width="9.28515625" style="58" bestFit="1" customWidth="1"/>
    <col min="10241" max="10241" width="14.85546875" style="58" customWidth="1"/>
    <col min="10242" max="10242" width="16.85546875" style="58" customWidth="1"/>
    <col min="10243" max="10243" width="10" style="58" customWidth="1"/>
    <col min="10244" max="10245" width="9.28515625" style="58" bestFit="1" customWidth="1"/>
    <col min="10246" max="10246" width="14.85546875" style="58" customWidth="1"/>
    <col min="10247" max="10247" width="11" style="58" customWidth="1"/>
    <col min="10248" max="10248" width="13.7109375" style="58" customWidth="1"/>
    <col min="10249" max="10249" width="14.28515625" style="58" customWidth="1"/>
    <col min="10250" max="10250" width="12.85546875" style="58" customWidth="1"/>
    <col min="10251" max="10251" width="13.5703125" style="58" customWidth="1"/>
    <col min="10252" max="10252" width="15.140625" style="58" customWidth="1"/>
    <col min="10253" max="10253" width="12.42578125" style="58" customWidth="1"/>
    <col min="10254" max="10254" width="12.5703125" style="58" customWidth="1"/>
    <col min="10255" max="10255" width="9.28515625" style="58" bestFit="1" customWidth="1"/>
    <col min="10256" max="10256" width="9.7109375" style="58" customWidth="1"/>
    <col min="10257" max="10257" width="8.5703125" style="58" customWidth="1"/>
    <col min="10258" max="10258" width="8.42578125" style="58" customWidth="1"/>
    <col min="10259" max="10259" width="10" style="58" customWidth="1"/>
    <col min="10260" max="10260" width="10.140625" style="58" customWidth="1"/>
    <col min="10261" max="10262" width="9.28515625" style="58" bestFit="1" customWidth="1"/>
    <col min="10263" max="10263" width="15.5703125" style="58" customWidth="1"/>
    <col min="10264" max="10264" width="15.28515625" style="58" customWidth="1"/>
    <col min="10265" max="10265" width="13.42578125" style="58" customWidth="1"/>
    <col min="10266" max="10266" width="10.85546875" style="58" customWidth="1"/>
    <col min="10267" max="10494" width="9.140625" style="58"/>
    <col min="10495" max="10495" width="1.140625" style="58" customWidth="1"/>
    <col min="10496" max="10496" width="9.28515625" style="58" bestFit="1" customWidth="1"/>
    <col min="10497" max="10497" width="14.85546875" style="58" customWidth="1"/>
    <col min="10498" max="10498" width="16.85546875" style="58" customWidth="1"/>
    <col min="10499" max="10499" width="10" style="58" customWidth="1"/>
    <col min="10500" max="10501" width="9.28515625" style="58" bestFit="1" customWidth="1"/>
    <col min="10502" max="10502" width="14.85546875" style="58" customWidth="1"/>
    <col min="10503" max="10503" width="11" style="58" customWidth="1"/>
    <col min="10504" max="10504" width="13.7109375" style="58" customWidth="1"/>
    <col min="10505" max="10505" width="14.28515625" style="58" customWidth="1"/>
    <col min="10506" max="10506" width="12.85546875" style="58" customWidth="1"/>
    <col min="10507" max="10507" width="13.5703125" style="58" customWidth="1"/>
    <col min="10508" max="10508" width="15.140625" style="58" customWidth="1"/>
    <col min="10509" max="10509" width="12.42578125" style="58" customWidth="1"/>
    <col min="10510" max="10510" width="12.5703125" style="58" customWidth="1"/>
    <col min="10511" max="10511" width="9.28515625" style="58" bestFit="1" customWidth="1"/>
    <col min="10512" max="10512" width="9.7109375" style="58" customWidth="1"/>
    <col min="10513" max="10513" width="8.5703125" style="58" customWidth="1"/>
    <col min="10514" max="10514" width="8.42578125" style="58" customWidth="1"/>
    <col min="10515" max="10515" width="10" style="58" customWidth="1"/>
    <col min="10516" max="10516" width="10.140625" style="58" customWidth="1"/>
    <col min="10517" max="10518" width="9.28515625" style="58" bestFit="1" customWidth="1"/>
    <col min="10519" max="10519" width="15.5703125" style="58" customWidth="1"/>
    <col min="10520" max="10520" width="15.28515625" style="58" customWidth="1"/>
    <col min="10521" max="10521" width="13.42578125" style="58" customWidth="1"/>
    <col min="10522" max="10522" width="10.85546875" style="58" customWidth="1"/>
    <col min="10523" max="10750" width="9.140625" style="58"/>
    <col min="10751" max="10751" width="1.140625" style="58" customWidth="1"/>
    <col min="10752" max="10752" width="9.28515625" style="58" bestFit="1" customWidth="1"/>
    <col min="10753" max="10753" width="14.85546875" style="58" customWidth="1"/>
    <col min="10754" max="10754" width="16.85546875" style="58" customWidth="1"/>
    <col min="10755" max="10755" width="10" style="58" customWidth="1"/>
    <col min="10756" max="10757" width="9.28515625" style="58" bestFit="1" customWidth="1"/>
    <col min="10758" max="10758" width="14.85546875" style="58" customWidth="1"/>
    <col min="10759" max="10759" width="11" style="58" customWidth="1"/>
    <col min="10760" max="10760" width="13.7109375" style="58" customWidth="1"/>
    <col min="10761" max="10761" width="14.28515625" style="58" customWidth="1"/>
    <col min="10762" max="10762" width="12.85546875" style="58" customWidth="1"/>
    <col min="10763" max="10763" width="13.5703125" style="58" customWidth="1"/>
    <col min="10764" max="10764" width="15.140625" style="58" customWidth="1"/>
    <col min="10765" max="10765" width="12.42578125" style="58" customWidth="1"/>
    <col min="10766" max="10766" width="12.5703125" style="58" customWidth="1"/>
    <col min="10767" max="10767" width="9.28515625" style="58" bestFit="1" customWidth="1"/>
    <col min="10768" max="10768" width="9.7109375" style="58" customWidth="1"/>
    <col min="10769" max="10769" width="8.5703125" style="58" customWidth="1"/>
    <col min="10770" max="10770" width="8.42578125" style="58" customWidth="1"/>
    <col min="10771" max="10771" width="10" style="58" customWidth="1"/>
    <col min="10772" max="10772" width="10.140625" style="58" customWidth="1"/>
    <col min="10773" max="10774" width="9.28515625" style="58" bestFit="1" customWidth="1"/>
    <col min="10775" max="10775" width="15.5703125" style="58" customWidth="1"/>
    <col min="10776" max="10776" width="15.28515625" style="58" customWidth="1"/>
    <col min="10777" max="10777" width="13.42578125" style="58" customWidth="1"/>
    <col min="10778" max="10778" width="10.85546875" style="58" customWidth="1"/>
    <col min="10779" max="11006" width="9.140625" style="58"/>
    <col min="11007" max="11007" width="1.140625" style="58" customWidth="1"/>
    <col min="11008" max="11008" width="9.28515625" style="58" bestFit="1" customWidth="1"/>
    <col min="11009" max="11009" width="14.85546875" style="58" customWidth="1"/>
    <col min="11010" max="11010" width="16.85546875" style="58" customWidth="1"/>
    <col min="11011" max="11011" width="10" style="58" customWidth="1"/>
    <col min="11012" max="11013" width="9.28515625" style="58" bestFit="1" customWidth="1"/>
    <col min="11014" max="11014" width="14.85546875" style="58" customWidth="1"/>
    <col min="11015" max="11015" width="11" style="58" customWidth="1"/>
    <col min="11016" max="11016" width="13.7109375" style="58" customWidth="1"/>
    <col min="11017" max="11017" width="14.28515625" style="58" customWidth="1"/>
    <col min="11018" max="11018" width="12.85546875" style="58" customWidth="1"/>
    <col min="11019" max="11019" width="13.5703125" style="58" customWidth="1"/>
    <col min="11020" max="11020" width="15.140625" style="58" customWidth="1"/>
    <col min="11021" max="11021" width="12.42578125" style="58" customWidth="1"/>
    <col min="11022" max="11022" width="12.5703125" style="58" customWidth="1"/>
    <col min="11023" max="11023" width="9.28515625" style="58" bestFit="1" customWidth="1"/>
    <col min="11024" max="11024" width="9.7109375" style="58" customWidth="1"/>
    <col min="11025" max="11025" width="8.5703125" style="58" customWidth="1"/>
    <col min="11026" max="11026" width="8.42578125" style="58" customWidth="1"/>
    <col min="11027" max="11027" width="10" style="58" customWidth="1"/>
    <col min="11028" max="11028" width="10.140625" style="58" customWidth="1"/>
    <col min="11029" max="11030" width="9.28515625" style="58" bestFit="1" customWidth="1"/>
    <col min="11031" max="11031" width="15.5703125" style="58" customWidth="1"/>
    <col min="11032" max="11032" width="15.28515625" style="58" customWidth="1"/>
    <col min="11033" max="11033" width="13.42578125" style="58" customWidth="1"/>
    <col min="11034" max="11034" width="10.85546875" style="58" customWidth="1"/>
    <col min="11035" max="11262" width="9.140625" style="58"/>
    <col min="11263" max="11263" width="1.140625" style="58" customWidth="1"/>
    <col min="11264" max="11264" width="9.28515625" style="58" bestFit="1" customWidth="1"/>
    <col min="11265" max="11265" width="14.85546875" style="58" customWidth="1"/>
    <col min="11266" max="11266" width="16.85546875" style="58" customWidth="1"/>
    <col min="11267" max="11267" width="10" style="58" customWidth="1"/>
    <col min="11268" max="11269" width="9.28515625" style="58" bestFit="1" customWidth="1"/>
    <col min="11270" max="11270" width="14.85546875" style="58" customWidth="1"/>
    <col min="11271" max="11271" width="11" style="58" customWidth="1"/>
    <col min="11272" max="11272" width="13.7109375" style="58" customWidth="1"/>
    <col min="11273" max="11273" width="14.28515625" style="58" customWidth="1"/>
    <col min="11274" max="11274" width="12.85546875" style="58" customWidth="1"/>
    <col min="11275" max="11275" width="13.5703125" style="58" customWidth="1"/>
    <col min="11276" max="11276" width="15.140625" style="58" customWidth="1"/>
    <col min="11277" max="11277" width="12.42578125" style="58" customWidth="1"/>
    <col min="11278" max="11278" width="12.5703125" style="58" customWidth="1"/>
    <col min="11279" max="11279" width="9.28515625" style="58" bestFit="1" customWidth="1"/>
    <col min="11280" max="11280" width="9.7109375" style="58" customWidth="1"/>
    <col min="11281" max="11281" width="8.5703125" style="58" customWidth="1"/>
    <col min="11282" max="11282" width="8.42578125" style="58" customWidth="1"/>
    <col min="11283" max="11283" width="10" style="58" customWidth="1"/>
    <col min="11284" max="11284" width="10.140625" style="58" customWidth="1"/>
    <col min="11285" max="11286" width="9.28515625" style="58" bestFit="1" customWidth="1"/>
    <col min="11287" max="11287" width="15.5703125" style="58" customWidth="1"/>
    <col min="11288" max="11288" width="15.28515625" style="58" customWidth="1"/>
    <col min="11289" max="11289" width="13.42578125" style="58" customWidth="1"/>
    <col min="11290" max="11290" width="10.85546875" style="58" customWidth="1"/>
    <col min="11291" max="11518" width="9.140625" style="58"/>
    <col min="11519" max="11519" width="1.140625" style="58" customWidth="1"/>
    <col min="11520" max="11520" width="9.28515625" style="58" bestFit="1" customWidth="1"/>
    <col min="11521" max="11521" width="14.85546875" style="58" customWidth="1"/>
    <col min="11522" max="11522" width="16.85546875" style="58" customWidth="1"/>
    <col min="11523" max="11523" width="10" style="58" customWidth="1"/>
    <col min="11524" max="11525" width="9.28515625" style="58" bestFit="1" customWidth="1"/>
    <col min="11526" max="11526" width="14.85546875" style="58" customWidth="1"/>
    <col min="11527" max="11527" width="11" style="58" customWidth="1"/>
    <col min="11528" max="11528" width="13.7109375" style="58" customWidth="1"/>
    <col min="11529" max="11529" width="14.28515625" style="58" customWidth="1"/>
    <col min="11530" max="11530" width="12.85546875" style="58" customWidth="1"/>
    <col min="11531" max="11531" width="13.5703125" style="58" customWidth="1"/>
    <col min="11532" max="11532" width="15.140625" style="58" customWidth="1"/>
    <col min="11533" max="11533" width="12.42578125" style="58" customWidth="1"/>
    <col min="11534" max="11534" width="12.5703125" style="58" customWidth="1"/>
    <col min="11535" max="11535" width="9.28515625" style="58" bestFit="1" customWidth="1"/>
    <col min="11536" max="11536" width="9.7109375" style="58" customWidth="1"/>
    <col min="11537" max="11537" width="8.5703125" style="58" customWidth="1"/>
    <col min="11538" max="11538" width="8.42578125" style="58" customWidth="1"/>
    <col min="11539" max="11539" width="10" style="58" customWidth="1"/>
    <col min="11540" max="11540" width="10.140625" style="58" customWidth="1"/>
    <col min="11541" max="11542" width="9.28515625" style="58" bestFit="1" customWidth="1"/>
    <col min="11543" max="11543" width="15.5703125" style="58" customWidth="1"/>
    <col min="11544" max="11544" width="15.28515625" style="58" customWidth="1"/>
    <col min="11545" max="11545" width="13.42578125" style="58" customWidth="1"/>
    <col min="11546" max="11546" width="10.85546875" style="58" customWidth="1"/>
    <col min="11547" max="11774" width="9.140625" style="58"/>
    <col min="11775" max="11775" width="1.140625" style="58" customWidth="1"/>
    <col min="11776" max="11776" width="9.28515625" style="58" bestFit="1" customWidth="1"/>
    <col min="11777" max="11777" width="14.85546875" style="58" customWidth="1"/>
    <col min="11778" max="11778" width="16.85546875" style="58" customWidth="1"/>
    <col min="11779" max="11779" width="10" style="58" customWidth="1"/>
    <col min="11780" max="11781" width="9.28515625" style="58" bestFit="1" customWidth="1"/>
    <col min="11782" max="11782" width="14.85546875" style="58" customWidth="1"/>
    <col min="11783" max="11783" width="11" style="58" customWidth="1"/>
    <col min="11784" max="11784" width="13.7109375" style="58" customWidth="1"/>
    <col min="11785" max="11785" width="14.28515625" style="58" customWidth="1"/>
    <col min="11786" max="11786" width="12.85546875" style="58" customWidth="1"/>
    <col min="11787" max="11787" width="13.5703125" style="58" customWidth="1"/>
    <col min="11788" max="11788" width="15.140625" style="58" customWidth="1"/>
    <col min="11789" max="11789" width="12.42578125" style="58" customWidth="1"/>
    <col min="11790" max="11790" width="12.5703125" style="58" customWidth="1"/>
    <col min="11791" max="11791" width="9.28515625" style="58" bestFit="1" customWidth="1"/>
    <col min="11792" max="11792" width="9.7109375" style="58" customWidth="1"/>
    <col min="11793" max="11793" width="8.5703125" style="58" customWidth="1"/>
    <col min="11794" max="11794" width="8.42578125" style="58" customWidth="1"/>
    <col min="11795" max="11795" width="10" style="58" customWidth="1"/>
    <col min="11796" max="11796" width="10.140625" style="58" customWidth="1"/>
    <col min="11797" max="11798" width="9.28515625" style="58" bestFit="1" customWidth="1"/>
    <col min="11799" max="11799" width="15.5703125" style="58" customWidth="1"/>
    <col min="11800" max="11800" width="15.28515625" style="58" customWidth="1"/>
    <col min="11801" max="11801" width="13.42578125" style="58" customWidth="1"/>
    <col min="11802" max="11802" width="10.85546875" style="58" customWidth="1"/>
    <col min="11803" max="12030" width="9.140625" style="58"/>
    <col min="12031" max="12031" width="1.140625" style="58" customWidth="1"/>
    <col min="12032" max="12032" width="9.28515625" style="58" bestFit="1" customWidth="1"/>
    <col min="12033" max="12033" width="14.85546875" style="58" customWidth="1"/>
    <col min="12034" max="12034" width="16.85546875" style="58" customWidth="1"/>
    <col min="12035" max="12035" width="10" style="58" customWidth="1"/>
    <col min="12036" max="12037" width="9.28515625" style="58" bestFit="1" customWidth="1"/>
    <col min="12038" max="12038" width="14.85546875" style="58" customWidth="1"/>
    <col min="12039" max="12039" width="11" style="58" customWidth="1"/>
    <col min="12040" max="12040" width="13.7109375" style="58" customWidth="1"/>
    <col min="12041" max="12041" width="14.28515625" style="58" customWidth="1"/>
    <col min="12042" max="12042" width="12.85546875" style="58" customWidth="1"/>
    <col min="12043" max="12043" width="13.5703125" style="58" customWidth="1"/>
    <col min="12044" max="12044" width="15.140625" style="58" customWidth="1"/>
    <col min="12045" max="12045" width="12.42578125" style="58" customWidth="1"/>
    <col min="12046" max="12046" width="12.5703125" style="58" customWidth="1"/>
    <col min="12047" max="12047" width="9.28515625" style="58" bestFit="1" customWidth="1"/>
    <col min="12048" max="12048" width="9.7109375" style="58" customWidth="1"/>
    <col min="12049" max="12049" width="8.5703125" style="58" customWidth="1"/>
    <col min="12050" max="12050" width="8.42578125" style="58" customWidth="1"/>
    <col min="12051" max="12051" width="10" style="58" customWidth="1"/>
    <col min="12052" max="12052" width="10.140625" style="58" customWidth="1"/>
    <col min="12053" max="12054" width="9.28515625" style="58" bestFit="1" customWidth="1"/>
    <col min="12055" max="12055" width="15.5703125" style="58" customWidth="1"/>
    <col min="12056" max="12056" width="15.28515625" style="58" customWidth="1"/>
    <col min="12057" max="12057" width="13.42578125" style="58" customWidth="1"/>
    <col min="12058" max="12058" width="10.85546875" style="58" customWidth="1"/>
    <col min="12059" max="12286" width="9.140625" style="58"/>
    <col min="12287" max="12287" width="1.140625" style="58" customWidth="1"/>
    <col min="12288" max="12288" width="9.28515625" style="58" bestFit="1" customWidth="1"/>
    <col min="12289" max="12289" width="14.85546875" style="58" customWidth="1"/>
    <col min="12290" max="12290" width="16.85546875" style="58" customWidth="1"/>
    <col min="12291" max="12291" width="10" style="58" customWidth="1"/>
    <col min="12292" max="12293" width="9.28515625" style="58" bestFit="1" customWidth="1"/>
    <col min="12294" max="12294" width="14.85546875" style="58" customWidth="1"/>
    <col min="12295" max="12295" width="11" style="58" customWidth="1"/>
    <col min="12296" max="12296" width="13.7109375" style="58" customWidth="1"/>
    <col min="12297" max="12297" width="14.28515625" style="58" customWidth="1"/>
    <col min="12298" max="12298" width="12.85546875" style="58" customWidth="1"/>
    <col min="12299" max="12299" width="13.5703125" style="58" customWidth="1"/>
    <col min="12300" max="12300" width="15.140625" style="58" customWidth="1"/>
    <col min="12301" max="12301" width="12.42578125" style="58" customWidth="1"/>
    <col min="12302" max="12302" width="12.5703125" style="58" customWidth="1"/>
    <col min="12303" max="12303" width="9.28515625" style="58" bestFit="1" customWidth="1"/>
    <col min="12304" max="12304" width="9.7109375" style="58" customWidth="1"/>
    <col min="12305" max="12305" width="8.5703125" style="58" customWidth="1"/>
    <col min="12306" max="12306" width="8.42578125" style="58" customWidth="1"/>
    <col min="12307" max="12307" width="10" style="58" customWidth="1"/>
    <col min="12308" max="12308" width="10.140625" style="58" customWidth="1"/>
    <col min="12309" max="12310" width="9.28515625" style="58" bestFit="1" customWidth="1"/>
    <col min="12311" max="12311" width="15.5703125" style="58" customWidth="1"/>
    <col min="12312" max="12312" width="15.28515625" style="58" customWidth="1"/>
    <col min="12313" max="12313" width="13.42578125" style="58" customWidth="1"/>
    <col min="12314" max="12314" width="10.85546875" style="58" customWidth="1"/>
    <col min="12315" max="12542" width="9.140625" style="58"/>
    <col min="12543" max="12543" width="1.140625" style="58" customWidth="1"/>
    <col min="12544" max="12544" width="9.28515625" style="58" bestFit="1" customWidth="1"/>
    <col min="12545" max="12545" width="14.85546875" style="58" customWidth="1"/>
    <col min="12546" max="12546" width="16.85546875" style="58" customWidth="1"/>
    <col min="12547" max="12547" width="10" style="58" customWidth="1"/>
    <col min="12548" max="12549" width="9.28515625" style="58" bestFit="1" customWidth="1"/>
    <col min="12550" max="12550" width="14.85546875" style="58" customWidth="1"/>
    <col min="12551" max="12551" width="11" style="58" customWidth="1"/>
    <col min="12552" max="12552" width="13.7109375" style="58" customWidth="1"/>
    <col min="12553" max="12553" width="14.28515625" style="58" customWidth="1"/>
    <col min="12554" max="12554" width="12.85546875" style="58" customWidth="1"/>
    <col min="12555" max="12555" width="13.5703125" style="58" customWidth="1"/>
    <col min="12556" max="12556" width="15.140625" style="58" customWidth="1"/>
    <col min="12557" max="12557" width="12.42578125" style="58" customWidth="1"/>
    <col min="12558" max="12558" width="12.5703125" style="58" customWidth="1"/>
    <col min="12559" max="12559" width="9.28515625" style="58" bestFit="1" customWidth="1"/>
    <col min="12560" max="12560" width="9.7109375" style="58" customWidth="1"/>
    <col min="12561" max="12561" width="8.5703125" style="58" customWidth="1"/>
    <col min="12562" max="12562" width="8.42578125" style="58" customWidth="1"/>
    <col min="12563" max="12563" width="10" style="58" customWidth="1"/>
    <col min="12564" max="12564" width="10.140625" style="58" customWidth="1"/>
    <col min="12565" max="12566" width="9.28515625" style="58" bestFit="1" customWidth="1"/>
    <col min="12567" max="12567" width="15.5703125" style="58" customWidth="1"/>
    <col min="12568" max="12568" width="15.28515625" style="58" customWidth="1"/>
    <col min="12569" max="12569" width="13.42578125" style="58" customWidth="1"/>
    <col min="12570" max="12570" width="10.85546875" style="58" customWidth="1"/>
    <col min="12571" max="12798" width="9.140625" style="58"/>
    <col min="12799" max="12799" width="1.140625" style="58" customWidth="1"/>
    <col min="12800" max="12800" width="9.28515625" style="58" bestFit="1" customWidth="1"/>
    <col min="12801" max="12801" width="14.85546875" style="58" customWidth="1"/>
    <col min="12802" max="12802" width="16.85546875" style="58" customWidth="1"/>
    <col min="12803" max="12803" width="10" style="58" customWidth="1"/>
    <col min="12804" max="12805" width="9.28515625" style="58" bestFit="1" customWidth="1"/>
    <col min="12806" max="12806" width="14.85546875" style="58" customWidth="1"/>
    <col min="12807" max="12807" width="11" style="58" customWidth="1"/>
    <col min="12808" max="12808" width="13.7109375" style="58" customWidth="1"/>
    <col min="12809" max="12809" width="14.28515625" style="58" customWidth="1"/>
    <col min="12810" max="12810" width="12.85546875" style="58" customWidth="1"/>
    <col min="12811" max="12811" width="13.5703125" style="58" customWidth="1"/>
    <col min="12812" max="12812" width="15.140625" style="58" customWidth="1"/>
    <col min="12813" max="12813" width="12.42578125" style="58" customWidth="1"/>
    <col min="12814" max="12814" width="12.5703125" style="58" customWidth="1"/>
    <col min="12815" max="12815" width="9.28515625" style="58" bestFit="1" customWidth="1"/>
    <col min="12816" max="12816" width="9.7109375" style="58" customWidth="1"/>
    <col min="12817" max="12817" width="8.5703125" style="58" customWidth="1"/>
    <col min="12818" max="12818" width="8.42578125" style="58" customWidth="1"/>
    <col min="12819" max="12819" width="10" style="58" customWidth="1"/>
    <col min="12820" max="12820" width="10.140625" style="58" customWidth="1"/>
    <col min="12821" max="12822" width="9.28515625" style="58" bestFit="1" customWidth="1"/>
    <col min="12823" max="12823" width="15.5703125" style="58" customWidth="1"/>
    <col min="12824" max="12824" width="15.28515625" style="58" customWidth="1"/>
    <col min="12825" max="12825" width="13.42578125" style="58" customWidth="1"/>
    <col min="12826" max="12826" width="10.85546875" style="58" customWidth="1"/>
    <col min="12827" max="13054" width="9.140625" style="58"/>
    <col min="13055" max="13055" width="1.140625" style="58" customWidth="1"/>
    <col min="13056" max="13056" width="9.28515625" style="58" bestFit="1" customWidth="1"/>
    <col min="13057" max="13057" width="14.85546875" style="58" customWidth="1"/>
    <col min="13058" max="13058" width="16.85546875" style="58" customWidth="1"/>
    <col min="13059" max="13059" width="10" style="58" customWidth="1"/>
    <col min="13060" max="13061" width="9.28515625" style="58" bestFit="1" customWidth="1"/>
    <col min="13062" max="13062" width="14.85546875" style="58" customWidth="1"/>
    <col min="13063" max="13063" width="11" style="58" customWidth="1"/>
    <col min="13064" max="13064" width="13.7109375" style="58" customWidth="1"/>
    <col min="13065" max="13065" width="14.28515625" style="58" customWidth="1"/>
    <col min="13066" max="13066" width="12.85546875" style="58" customWidth="1"/>
    <col min="13067" max="13067" width="13.5703125" style="58" customWidth="1"/>
    <col min="13068" max="13068" width="15.140625" style="58" customWidth="1"/>
    <col min="13069" max="13069" width="12.42578125" style="58" customWidth="1"/>
    <col min="13070" max="13070" width="12.5703125" style="58" customWidth="1"/>
    <col min="13071" max="13071" width="9.28515625" style="58" bestFit="1" customWidth="1"/>
    <col min="13072" max="13072" width="9.7109375" style="58" customWidth="1"/>
    <col min="13073" max="13073" width="8.5703125" style="58" customWidth="1"/>
    <col min="13074" max="13074" width="8.42578125" style="58" customWidth="1"/>
    <col min="13075" max="13075" width="10" style="58" customWidth="1"/>
    <col min="13076" max="13076" width="10.140625" style="58" customWidth="1"/>
    <col min="13077" max="13078" width="9.28515625" style="58" bestFit="1" customWidth="1"/>
    <col min="13079" max="13079" width="15.5703125" style="58" customWidth="1"/>
    <col min="13080" max="13080" width="15.28515625" style="58" customWidth="1"/>
    <col min="13081" max="13081" width="13.42578125" style="58" customWidth="1"/>
    <col min="13082" max="13082" width="10.85546875" style="58" customWidth="1"/>
    <col min="13083" max="13310" width="9.140625" style="58"/>
    <col min="13311" max="13311" width="1.140625" style="58" customWidth="1"/>
    <col min="13312" max="13312" width="9.28515625" style="58" bestFit="1" customWidth="1"/>
    <col min="13313" max="13313" width="14.85546875" style="58" customWidth="1"/>
    <col min="13314" max="13314" width="16.85546875" style="58" customWidth="1"/>
    <col min="13315" max="13315" width="10" style="58" customWidth="1"/>
    <col min="13316" max="13317" width="9.28515625" style="58" bestFit="1" customWidth="1"/>
    <col min="13318" max="13318" width="14.85546875" style="58" customWidth="1"/>
    <col min="13319" max="13319" width="11" style="58" customWidth="1"/>
    <col min="13320" max="13320" width="13.7109375" style="58" customWidth="1"/>
    <col min="13321" max="13321" width="14.28515625" style="58" customWidth="1"/>
    <col min="13322" max="13322" width="12.85546875" style="58" customWidth="1"/>
    <col min="13323" max="13323" width="13.5703125" style="58" customWidth="1"/>
    <col min="13324" max="13324" width="15.140625" style="58" customWidth="1"/>
    <col min="13325" max="13325" width="12.42578125" style="58" customWidth="1"/>
    <col min="13326" max="13326" width="12.5703125" style="58" customWidth="1"/>
    <col min="13327" max="13327" width="9.28515625" style="58" bestFit="1" customWidth="1"/>
    <col min="13328" max="13328" width="9.7109375" style="58" customWidth="1"/>
    <col min="13329" max="13329" width="8.5703125" style="58" customWidth="1"/>
    <col min="13330" max="13330" width="8.42578125" style="58" customWidth="1"/>
    <col min="13331" max="13331" width="10" style="58" customWidth="1"/>
    <col min="13332" max="13332" width="10.140625" style="58" customWidth="1"/>
    <col min="13333" max="13334" width="9.28515625" style="58" bestFit="1" customWidth="1"/>
    <col min="13335" max="13335" width="15.5703125" style="58" customWidth="1"/>
    <col min="13336" max="13336" width="15.28515625" style="58" customWidth="1"/>
    <col min="13337" max="13337" width="13.42578125" style="58" customWidth="1"/>
    <col min="13338" max="13338" width="10.85546875" style="58" customWidth="1"/>
    <col min="13339" max="13566" width="9.140625" style="58"/>
    <col min="13567" max="13567" width="1.140625" style="58" customWidth="1"/>
    <col min="13568" max="13568" width="9.28515625" style="58" bestFit="1" customWidth="1"/>
    <col min="13569" max="13569" width="14.85546875" style="58" customWidth="1"/>
    <col min="13570" max="13570" width="16.85546875" style="58" customWidth="1"/>
    <col min="13571" max="13571" width="10" style="58" customWidth="1"/>
    <col min="13572" max="13573" width="9.28515625" style="58" bestFit="1" customWidth="1"/>
    <col min="13574" max="13574" width="14.85546875" style="58" customWidth="1"/>
    <col min="13575" max="13575" width="11" style="58" customWidth="1"/>
    <col min="13576" max="13576" width="13.7109375" style="58" customWidth="1"/>
    <col min="13577" max="13577" width="14.28515625" style="58" customWidth="1"/>
    <col min="13578" max="13578" width="12.85546875" style="58" customWidth="1"/>
    <col min="13579" max="13579" width="13.5703125" style="58" customWidth="1"/>
    <col min="13580" max="13580" width="15.140625" style="58" customWidth="1"/>
    <col min="13581" max="13581" width="12.42578125" style="58" customWidth="1"/>
    <col min="13582" max="13582" width="12.5703125" style="58" customWidth="1"/>
    <col min="13583" max="13583" width="9.28515625" style="58" bestFit="1" customWidth="1"/>
    <col min="13584" max="13584" width="9.7109375" style="58" customWidth="1"/>
    <col min="13585" max="13585" width="8.5703125" style="58" customWidth="1"/>
    <col min="13586" max="13586" width="8.42578125" style="58" customWidth="1"/>
    <col min="13587" max="13587" width="10" style="58" customWidth="1"/>
    <col min="13588" max="13588" width="10.140625" style="58" customWidth="1"/>
    <col min="13589" max="13590" width="9.28515625" style="58" bestFit="1" customWidth="1"/>
    <col min="13591" max="13591" width="15.5703125" style="58" customWidth="1"/>
    <col min="13592" max="13592" width="15.28515625" style="58" customWidth="1"/>
    <col min="13593" max="13593" width="13.42578125" style="58" customWidth="1"/>
    <col min="13594" max="13594" width="10.85546875" style="58" customWidth="1"/>
    <col min="13595" max="13822" width="9.140625" style="58"/>
    <col min="13823" max="13823" width="1.140625" style="58" customWidth="1"/>
    <col min="13824" max="13824" width="9.28515625" style="58" bestFit="1" customWidth="1"/>
    <col min="13825" max="13825" width="14.85546875" style="58" customWidth="1"/>
    <col min="13826" max="13826" width="16.85546875" style="58" customWidth="1"/>
    <col min="13827" max="13827" width="10" style="58" customWidth="1"/>
    <col min="13828" max="13829" width="9.28515625" style="58" bestFit="1" customWidth="1"/>
    <col min="13830" max="13830" width="14.85546875" style="58" customWidth="1"/>
    <col min="13831" max="13831" width="11" style="58" customWidth="1"/>
    <col min="13832" max="13832" width="13.7109375" style="58" customWidth="1"/>
    <col min="13833" max="13833" width="14.28515625" style="58" customWidth="1"/>
    <col min="13834" max="13834" width="12.85546875" style="58" customWidth="1"/>
    <col min="13835" max="13835" width="13.5703125" style="58" customWidth="1"/>
    <col min="13836" max="13836" width="15.140625" style="58" customWidth="1"/>
    <col min="13837" max="13837" width="12.42578125" style="58" customWidth="1"/>
    <col min="13838" max="13838" width="12.5703125" style="58" customWidth="1"/>
    <col min="13839" max="13839" width="9.28515625" style="58" bestFit="1" customWidth="1"/>
    <col min="13840" max="13840" width="9.7109375" style="58" customWidth="1"/>
    <col min="13841" max="13841" width="8.5703125" style="58" customWidth="1"/>
    <col min="13842" max="13842" width="8.42578125" style="58" customWidth="1"/>
    <col min="13843" max="13843" width="10" style="58" customWidth="1"/>
    <col min="13844" max="13844" width="10.140625" style="58" customWidth="1"/>
    <col min="13845" max="13846" width="9.28515625" style="58" bestFit="1" customWidth="1"/>
    <col min="13847" max="13847" width="15.5703125" style="58" customWidth="1"/>
    <col min="13848" max="13848" width="15.28515625" style="58" customWidth="1"/>
    <col min="13849" max="13849" width="13.42578125" style="58" customWidth="1"/>
    <col min="13850" max="13850" width="10.85546875" style="58" customWidth="1"/>
    <col min="13851" max="14078" width="9.140625" style="58"/>
    <col min="14079" max="14079" width="1.140625" style="58" customWidth="1"/>
    <col min="14080" max="14080" width="9.28515625" style="58" bestFit="1" customWidth="1"/>
    <col min="14081" max="14081" width="14.85546875" style="58" customWidth="1"/>
    <col min="14082" max="14082" width="16.85546875" style="58" customWidth="1"/>
    <col min="14083" max="14083" width="10" style="58" customWidth="1"/>
    <col min="14084" max="14085" width="9.28515625" style="58" bestFit="1" customWidth="1"/>
    <col min="14086" max="14086" width="14.85546875" style="58" customWidth="1"/>
    <col min="14087" max="14087" width="11" style="58" customWidth="1"/>
    <col min="14088" max="14088" width="13.7109375" style="58" customWidth="1"/>
    <col min="14089" max="14089" width="14.28515625" style="58" customWidth="1"/>
    <col min="14090" max="14090" width="12.85546875" style="58" customWidth="1"/>
    <col min="14091" max="14091" width="13.5703125" style="58" customWidth="1"/>
    <col min="14092" max="14092" width="15.140625" style="58" customWidth="1"/>
    <col min="14093" max="14093" width="12.42578125" style="58" customWidth="1"/>
    <col min="14094" max="14094" width="12.5703125" style="58" customWidth="1"/>
    <col min="14095" max="14095" width="9.28515625" style="58" bestFit="1" customWidth="1"/>
    <col min="14096" max="14096" width="9.7109375" style="58" customWidth="1"/>
    <col min="14097" max="14097" width="8.5703125" style="58" customWidth="1"/>
    <col min="14098" max="14098" width="8.42578125" style="58" customWidth="1"/>
    <col min="14099" max="14099" width="10" style="58" customWidth="1"/>
    <col min="14100" max="14100" width="10.140625" style="58" customWidth="1"/>
    <col min="14101" max="14102" width="9.28515625" style="58" bestFit="1" customWidth="1"/>
    <col min="14103" max="14103" width="15.5703125" style="58" customWidth="1"/>
    <col min="14104" max="14104" width="15.28515625" style="58" customWidth="1"/>
    <col min="14105" max="14105" width="13.42578125" style="58" customWidth="1"/>
    <col min="14106" max="14106" width="10.85546875" style="58" customWidth="1"/>
    <col min="14107" max="14334" width="9.140625" style="58"/>
    <col min="14335" max="14335" width="1.140625" style="58" customWidth="1"/>
    <col min="14336" max="14336" width="9.28515625" style="58" bestFit="1" customWidth="1"/>
    <col min="14337" max="14337" width="14.85546875" style="58" customWidth="1"/>
    <col min="14338" max="14338" width="16.85546875" style="58" customWidth="1"/>
    <col min="14339" max="14339" width="10" style="58" customWidth="1"/>
    <col min="14340" max="14341" width="9.28515625" style="58" bestFit="1" customWidth="1"/>
    <col min="14342" max="14342" width="14.85546875" style="58" customWidth="1"/>
    <col min="14343" max="14343" width="11" style="58" customWidth="1"/>
    <col min="14344" max="14344" width="13.7109375" style="58" customWidth="1"/>
    <col min="14345" max="14345" width="14.28515625" style="58" customWidth="1"/>
    <col min="14346" max="14346" width="12.85546875" style="58" customWidth="1"/>
    <col min="14347" max="14347" width="13.5703125" style="58" customWidth="1"/>
    <col min="14348" max="14348" width="15.140625" style="58" customWidth="1"/>
    <col min="14349" max="14349" width="12.42578125" style="58" customWidth="1"/>
    <col min="14350" max="14350" width="12.5703125" style="58" customWidth="1"/>
    <col min="14351" max="14351" width="9.28515625" style="58" bestFit="1" customWidth="1"/>
    <col min="14352" max="14352" width="9.7109375" style="58" customWidth="1"/>
    <col min="14353" max="14353" width="8.5703125" style="58" customWidth="1"/>
    <col min="14354" max="14354" width="8.42578125" style="58" customWidth="1"/>
    <col min="14355" max="14355" width="10" style="58" customWidth="1"/>
    <col min="14356" max="14356" width="10.140625" style="58" customWidth="1"/>
    <col min="14357" max="14358" width="9.28515625" style="58" bestFit="1" customWidth="1"/>
    <col min="14359" max="14359" width="15.5703125" style="58" customWidth="1"/>
    <col min="14360" max="14360" width="15.28515625" style="58" customWidth="1"/>
    <col min="14361" max="14361" width="13.42578125" style="58" customWidth="1"/>
    <col min="14362" max="14362" width="10.85546875" style="58" customWidth="1"/>
    <col min="14363" max="14590" width="9.140625" style="58"/>
    <col min="14591" max="14591" width="1.140625" style="58" customWidth="1"/>
    <col min="14592" max="14592" width="9.28515625" style="58" bestFit="1" customWidth="1"/>
    <col min="14593" max="14593" width="14.85546875" style="58" customWidth="1"/>
    <col min="14594" max="14594" width="16.85546875" style="58" customWidth="1"/>
    <col min="14595" max="14595" width="10" style="58" customWidth="1"/>
    <col min="14596" max="14597" width="9.28515625" style="58" bestFit="1" customWidth="1"/>
    <col min="14598" max="14598" width="14.85546875" style="58" customWidth="1"/>
    <col min="14599" max="14599" width="11" style="58" customWidth="1"/>
    <col min="14600" max="14600" width="13.7109375" style="58" customWidth="1"/>
    <col min="14601" max="14601" width="14.28515625" style="58" customWidth="1"/>
    <col min="14602" max="14602" width="12.85546875" style="58" customWidth="1"/>
    <col min="14603" max="14603" width="13.5703125" style="58" customWidth="1"/>
    <col min="14604" max="14604" width="15.140625" style="58" customWidth="1"/>
    <col min="14605" max="14605" width="12.42578125" style="58" customWidth="1"/>
    <col min="14606" max="14606" width="12.5703125" style="58" customWidth="1"/>
    <col min="14607" max="14607" width="9.28515625" style="58" bestFit="1" customWidth="1"/>
    <col min="14608" max="14608" width="9.7109375" style="58" customWidth="1"/>
    <col min="14609" max="14609" width="8.5703125" style="58" customWidth="1"/>
    <col min="14610" max="14610" width="8.42578125" style="58" customWidth="1"/>
    <col min="14611" max="14611" width="10" style="58" customWidth="1"/>
    <col min="14612" max="14612" width="10.140625" style="58" customWidth="1"/>
    <col min="14613" max="14614" width="9.28515625" style="58" bestFit="1" customWidth="1"/>
    <col min="14615" max="14615" width="15.5703125" style="58" customWidth="1"/>
    <col min="14616" max="14616" width="15.28515625" style="58" customWidth="1"/>
    <col min="14617" max="14617" width="13.42578125" style="58" customWidth="1"/>
    <col min="14618" max="14618" width="10.85546875" style="58" customWidth="1"/>
    <col min="14619" max="14846" width="9.140625" style="58"/>
    <col min="14847" max="14847" width="1.140625" style="58" customWidth="1"/>
    <col min="14848" max="14848" width="9.28515625" style="58" bestFit="1" customWidth="1"/>
    <col min="14849" max="14849" width="14.85546875" style="58" customWidth="1"/>
    <col min="14850" max="14850" width="16.85546875" style="58" customWidth="1"/>
    <col min="14851" max="14851" width="10" style="58" customWidth="1"/>
    <col min="14852" max="14853" width="9.28515625" style="58" bestFit="1" customWidth="1"/>
    <col min="14854" max="14854" width="14.85546875" style="58" customWidth="1"/>
    <col min="14855" max="14855" width="11" style="58" customWidth="1"/>
    <col min="14856" max="14856" width="13.7109375" style="58" customWidth="1"/>
    <col min="14857" max="14857" width="14.28515625" style="58" customWidth="1"/>
    <col min="14858" max="14858" width="12.85546875" style="58" customWidth="1"/>
    <col min="14859" max="14859" width="13.5703125" style="58" customWidth="1"/>
    <col min="14860" max="14860" width="15.140625" style="58" customWidth="1"/>
    <col min="14861" max="14861" width="12.42578125" style="58" customWidth="1"/>
    <col min="14862" max="14862" width="12.5703125" style="58" customWidth="1"/>
    <col min="14863" max="14863" width="9.28515625" style="58" bestFit="1" customWidth="1"/>
    <col min="14864" max="14864" width="9.7109375" style="58" customWidth="1"/>
    <col min="14865" max="14865" width="8.5703125" style="58" customWidth="1"/>
    <col min="14866" max="14866" width="8.42578125" style="58" customWidth="1"/>
    <col min="14867" max="14867" width="10" style="58" customWidth="1"/>
    <col min="14868" max="14868" width="10.140625" style="58" customWidth="1"/>
    <col min="14869" max="14870" width="9.28515625" style="58" bestFit="1" customWidth="1"/>
    <col min="14871" max="14871" width="15.5703125" style="58" customWidth="1"/>
    <col min="14872" max="14872" width="15.28515625" style="58" customWidth="1"/>
    <col min="14873" max="14873" width="13.42578125" style="58" customWidth="1"/>
    <col min="14874" max="14874" width="10.85546875" style="58" customWidth="1"/>
    <col min="14875" max="15102" width="9.140625" style="58"/>
    <col min="15103" max="15103" width="1.140625" style="58" customWidth="1"/>
    <col min="15104" max="15104" width="9.28515625" style="58" bestFit="1" customWidth="1"/>
    <col min="15105" max="15105" width="14.85546875" style="58" customWidth="1"/>
    <col min="15106" max="15106" width="16.85546875" style="58" customWidth="1"/>
    <col min="15107" max="15107" width="10" style="58" customWidth="1"/>
    <col min="15108" max="15109" width="9.28515625" style="58" bestFit="1" customWidth="1"/>
    <col min="15110" max="15110" width="14.85546875" style="58" customWidth="1"/>
    <col min="15111" max="15111" width="11" style="58" customWidth="1"/>
    <col min="15112" max="15112" width="13.7109375" style="58" customWidth="1"/>
    <col min="15113" max="15113" width="14.28515625" style="58" customWidth="1"/>
    <col min="15114" max="15114" width="12.85546875" style="58" customWidth="1"/>
    <col min="15115" max="15115" width="13.5703125" style="58" customWidth="1"/>
    <col min="15116" max="15116" width="15.140625" style="58" customWidth="1"/>
    <col min="15117" max="15117" width="12.42578125" style="58" customWidth="1"/>
    <col min="15118" max="15118" width="12.5703125" style="58" customWidth="1"/>
    <col min="15119" max="15119" width="9.28515625" style="58" bestFit="1" customWidth="1"/>
    <col min="15120" max="15120" width="9.7109375" style="58" customWidth="1"/>
    <col min="15121" max="15121" width="8.5703125" style="58" customWidth="1"/>
    <col min="15122" max="15122" width="8.42578125" style="58" customWidth="1"/>
    <col min="15123" max="15123" width="10" style="58" customWidth="1"/>
    <col min="15124" max="15124" width="10.140625" style="58" customWidth="1"/>
    <col min="15125" max="15126" width="9.28515625" style="58" bestFit="1" customWidth="1"/>
    <col min="15127" max="15127" width="15.5703125" style="58" customWidth="1"/>
    <col min="15128" max="15128" width="15.28515625" style="58" customWidth="1"/>
    <col min="15129" max="15129" width="13.42578125" style="58" customWidth="1"/>
    <col min="15130" max="15130" width="10.85546875" style="58" customWidth="1"/>
    <col min="15131" max="15358" width="9.140625" style="58"/>
    <col min="15359" max="15359" width="1.140625" style="58" customWidth="1"/>
    <col min="15360" max="15360" width="9.28515625" style="58" bestFit="1" customWidth="1"/>
    <col min="15361" max="15361" width="14.85546875" style="58" customWidth="1"/>
    <col min="15362" max="15362" width="16.85546875" style="58" customWidth="1"/>
    <col min="15363" max="15363" width="10" style="58" customWidth="1"/>
    <col min="15364" max="15365" width="9.28515625" style="58" bestFit="1" customWidth="1"/>
    <col min="15366" max="15366" width="14.85546875" style="58" customWidth="1"/>
    <col min="15367" max="15367" width="11" style="58" customWidth="1"/>
    <col min="15368" max="15368" width="13.7109375" style="58" customWidth="1"/>
    <col min="15369" max="15369" width="14.28515625" style="58" customWidth="1"/>
    <col min="15370" max="15370" width="12.85546875" style="58" customWidth="1"/>
    <col min="15371" max="15371" width="13.5703125" style="58" customWidth="1"/>
    <col min="15372" max="15372" width="15.140625" style="58" customWidth="1"/>
    <col min="15373" max="15373" width="12.42578125" style="58" customWidth="1"/>
    <col min="15374" max="15374" width="12.5703125" style="58" customWidth="1"/>
    <col min="15375" max="15375" width="9.28515625" style="58" bestFit="1" customWidth="1"/>
    <col min="15376" max="15376" width="9.7109375" style="58" customWidth="1"/>
    <col min="15377" max="15377" width="8.5703125" style="58" customWidth="1"/>
    <col min="15378" max="15378" width="8.42578125" style="58" customWidth="1"/>
    <col min="15379" max="15379" width="10" style="58" customWidth="1"/>
    <col min="15380" max="15380" width="10.140625" style="58" customWidth="1"/>
    <col min="15381" max="15382" width="9.28515625" style="58" bestFit="1" customWidth="1"/>
    <col min="15383" max="15383" width="15.5703125" style="58" customWidth="1"/>
    <col min="15384" max="15384" width="15.28515625" style="58" customWidth="1"/>
    <col min="15385" max="15385" width="13.42578125" style="58" customWidth="1"/>
    <col min="15386" max="15386" width="10.85546875" style="58" customWidth="1"/>
    <col min="15387" max="15614" width="9.140625" style="58"/>
    <col min="15615" max="15615" width="1.140625" style="58" customWidth="1"/>
    <col min="15616" max="15616" width="9.28515625" style="58" bestFit="1" customWidth="1"/>
    <col min="15617" max="15617" width="14.85546875" style="58" customWidth="1"/>
    <col min="15618" max="15618" width="16.85546875" style="58" customWidth="1"/>
    <col min="15619" max="15619" width="10" style="58" customWidth="1"/>
    <col min="15620" max="15621" width="9.28515625" style="58" bestFit="1" customWidth="1"/>
    <col min="15622" max="15622" width="14.85546875" style="58" customWidth="1"/>
    <col min="15623" max="15623" width="11" style="58" customWidth="1"/>
    <col min="15624" max="15624" width="13.7109375" style="58" customWidth="1"/>
    <col min="15625" max="15625" width="14.28515625" style="58" customWidth="1"/>
    <col min="15626" max="15626" width="12.85546875" style="58" customWidth="1"/>
    <col min="15627" max="15627" width="13.5703125" style="58" customWidth="1"/>
    <col min="15628" max="15628" width="15.140625" style="58" customWidth="1"/>
    <col min="15629" max="15629" width="12.42578125" style="58" customWidth="1"/>
    <col min="15630" max="15630" width="12.5703125" style="58" customWidth="1"/>
    <col min="15631" max="15631" width="9.28515625" style="58" bestFit="1" customWidth="1"/>
    <col min="15632" max="15632" width="9.7109375" style="58" customWidth="1"/>
    <col min="15633" max="15633" width="8.5703125" style="58" customWidth="1"/>
    <col min="15634" max="15634" width="8.42578125" style="58" customWidth="1"/>
    <col min="15635" max="15635" width="10" style="58" customWidth="1"/>
    <col min="15636" max="15636" width="10.140625" style="58" customWidth="1"/>
    <col min="15637" max="15638" width="9.28515625" style="58" bestFit="1" customWidth="1"/>
    <col min="15639" max="15639" width="15.5703125" style="58" customWidth="1"/>
    <col min="15640" max="15640" width="15.28515625" style="58" customWidth="1"/>
    <col min="15641" max="15641" width="13.42578125" style="58" customWidth="1"/>
    <col min="15642" max="15642" width="10.85546875" style="58" customWidth="1"/>
    <col min="15643" max="15870" width="9.140625" style="58"/>
    <col min="15871" max="15871" width="1.140625" style="58" customWidth="1"/>
    <col min="15872" max="15872" width="9.28515625" style="58" bestFit="1" customWidth="1"/>
    <col min="15873" max="15873" width="14.85546875" style="58" customWidth="1"/>
    <col min="15874" max="15874" width="16.85546875" style="58" customWidth="1"/>
    <col min="15875" max="15875" width="10" style="58" customWidth="1"/>
    <col min="15876" max="15877" width="9.28515625" style="58" bestFit="1" customWidth="1"/>
    <col min="15878" max="15878" width="14.85546875" style="58" customWidth="1"/>
    <col min="15879" max="15879" width="11" style="58" customWidth="1"/>
    <col min="15880" max="15880" width="13.7109375" style="58" customWidth="1"/>
    <col min="15881" max="15881" width="14.28515625" style="58" customWidth="1"/>
    <col min="15882" max="15882" width="12.85546875" style="58" customWidth="1"/>
    <col min="15883" max="15883" width="13.5703125" style="58" customWidth="1"/>
    <col min="15884" max="15884" width="15.140625" style="58" customWidth="1"/>
    <col min="15885" max="15885" width="12.42578125" style="58" customWidth="1"/>
    <col min="15886" max="15886" width="12.5703125" style="58" customWidth="1"/>
    <col min="15887" max="15887" width="9.28515625" style="58" bestFit="1" customWidth="1"/>
    <col min="15888" max="15888" width="9.7109375" style="58" customWidth="1"/>
    <col min="15889" max="15889" width="8.5703125" style="58" customWidth="1"/>
    <col min="15890" max="15890" width="8.42578125" style="58" customWidth="1"/>
    <col min="15891" max="15891" width="10" style="58" customWidth="1"/>
    <col min="15892" max="15892" width="10.140625" style="58" customWidth="1"/>
    <col min="15893" max="15894" width="9.28515625" style="58" bestFit="1" customWidth="1"/>
    <col min="15895" max="15895" width="15.5703125" style="58" customWidth="1"/>
    <col min="15896" max="15896" width="15.28515625" style="58" customWidth="1"/>
    <col min="15897" max="15897" width="13.42578125" style="58" customWidth="1"/>
    <col min="15898" max="15898" width="10.85546875" style="58" customWidth="1"/>
    <col min="15899" max="16126" width="9.140625" style="58"/>
    <col min="16127" max="16127" width="1.140625" style="58" customWidth="1"/>
    <col min="16128" max="16128" width="9.28515625" style="58" bestFit="1" customWidth="1"/>
    <col min="16129" max="16129" width="14.85546875" style="58" customWidth="1"/>
    <col min="16130" max="16130" width="16.85546875" style="58" customWidth="1"/>
    <col min="16131" max="16131" width="10" style="58" customWidth="1"/>
    <col min="16132" max="16133" width="9.28515625" style="58" bestFit="1" customWidth="1"/>
    <col min="16134" max="16134" width="14.85546875" style="58" customWidth="1"/>
    <col min="16135" max="16135" width="11" style="58" customWidth="1"/>
    <col min="16136" max="16136" width="13.7109375" style="58" customWidth="1"/>
    <col min="16137" max="16137" width="14.28515625" style="58" customWidth="1"/>
    <col min="16138" max="16138" width="12.85546875" style="58" customWidth="1"/>
    <col min="16139" max="16139" width="13.5703125" style="58" customWidth="1"/>
    <col min="16140" max="16140" width="15.140625" style="58" customWidth="1"/>
    <col min="16141" max="16141" width="12.42578125" style="58" customWidth="1"/>
    <col min="16142" max="16142" width="12.5703125" style="58" customWidth="1"/>
    <col min="16143" max="16143" width="9.28515625" style="58" bestFit="1" customWidth="1"/>
    <col min="16144" max="16144" width="9.7109375" style="58" customWidth="1"/>
    <col min="16145" max="16145" width="8.5703125" style="58" customWidth="1"/>
    <col min="16146" max="16146" width="8.42578125" style="58" customWidth="1"/>
    <col min="16147" max="16147" width="10" style="58" customWidth="1"/>
    <col min="16148" max="16148" width="10.140625" style="58" customWidth="1"/>
    <col min="16149" max="16150" width="9.28515625" style="58" bestFit="1" customWidth="1"/>
    <col min="16151" max="16151" width="15.5703125" style="58" customWidth="1"/>
    <col min="16152" max="16152" width="15.28515625" style="58" customWidth="1"/>
    <col min="16153" max="16153" width="13.42578125" style="58" customWidth="1"/>
    <col min="16154" max="16154" width="10.85546875" style="58" customWidth="1"/>
    <col min="16155" max="16384" width="9.140625" style="58"/>
  </cols>
  <sheetData>
    <row r="1" spans="1:26" ht="12.75" customHeight="1" x14ac:dyDescent="0.4"/>
    <row r="2" spans="1:26" ht="73.5" customHeight="1" x14ac:dyDescent="0.4">
      <c r="A2" s="271" t="s">
        <v>33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</row>
    <row r="3" spans="1:26" ht="42" customHeight="1" x14ac:dyDescent="0.4">
      <c r="A3" s="155"/>
      <c r="B3" s="155"/>
      <c r="C3" s="155"/>
      <c r="D3" s="155"/>
      <c r="E3" s="155"/>
      <c r="F3" s="155"/>
      <c r="G3" s="155"/>
      <c r="H3" s="155"/>
      <c r="I3" s="156"/>
      <c r="J3" s="157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</row>
    <row r="4" spans="1:26" ht="32.25" customHeight="1" x14ac:dyDescent="0.45">
      <c r="A4" s="158"/>
      <c r="B4" s="159"/>
      <c r="C4" s="159"/>
      <c r="D4" s="159"/>
      <c r="E4" s="159"/>
      <c r="F4" s="159"/>
      <c r="G4" s="159"/>
      <c r="H4" s="159"/>
      <c r="I4" s="160"/>
      <c r="J4" s="161"/>
      <c r="K4" s="159"/>
      <c r="L4" s="161"/>
      <c r="M4" s="162"/>
      <c r="N4" s="161"/>
      <c r="O4" s="161"/>
      <c r="P4" s="160"/>
      <c r="Q4" s="161"/>
      <c r="R4" s="161"/>
      <c r="S4" s="161"/>
      <c r="T4" s="163"/>
      <c r="U4" s="161"/>
      <c r="V4" s="161"/>
      <c r="W4" s="161"/>
      <c r="X4" s="162"/>
      <c r="Y4" s="272" t="s">
        <v>34</v>
      </c>
      <c r="Z4" s="272"/>
    </row>
    <row r="5" spans="1:26" ht="36.75" customHeight="1" x14ac:dyDescent="0.4">
      <c r="A5" s="273" t="s">
        <v>407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</row>
    <row r="6" spans="1:26" ht="30" customHeight="1" x14ac:dyDescent="0.4">
      <c r="A6" s="274" t="s">
        <v>85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</row>
    <row r="7" spans="1:26" ht="29.25" customHeight="1" x14ac:dyDescent="0.4">
      <c r="A7" s="275" t="s">
        <v>32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275"/>
      <c r="Z7" s="275"/>
    </row>
    <row r="8" spans="1:26" ht="18" customHeight="1" thickBot="1" x14ac:dyDescent="0.45">
      <c r="A8" s="68"/>
      <c r="B8" s="67"/>
      <c r="C8" s="67"/>
      <c r="D8" s="67"/>
      <c r="E8" s="67"/>
      <c r="F8" s="67"/>
      <c r="G8" s="67"/>
      <c r="H8" s="67"/>
      <c r="I8" s="69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6" ht="34.5" customHeight="1" x14ac:dyDescent="0.4">
      <c r="A9" s="276" t="s">
        <v>0</v>
      </c>
      <c r="B9" s="279" t="s">
        <v>3</v>
      </c>
      <c r="C9" s="280"/>
      <c r="D9" s="280"/>
      <c r="E9" s="280"/>
      <c r="F9" s="280"/>
      <c r="G9" s="281"/>
      <c r="H9" s="263" t="s">
        <v>52</v>
      </c>
      <c r="I9" s="279" t="s">
        <v>64</v>
      </c>
      <c r="J9" s="280"/>
      <c r="K9" s="280"/>
      <c r="L9" s="281"/>
      <c r="M9" s="279" t="s">
        <v>65</v>
      </c>
      <c r="N9" s="280"/>
      <c r="O9" s="280"/>
      <c r="P9" s="281"/>
      <c r="Q9" s="279" t="s">
        <v>66</v>
      </c>
      <c r="R9" s="280"/>
      <c r="S9" s="280"/>
      <c r="T9" s="280"/>
      <c r="U9" s="280"/>
      <c r="V9" s="280"/>
      <c r="W9" s="280"/>
      <c r="X9" s="281"/>
      <c r="Y9" s="263" t="s">
        <v>70</v>
      </c>
      <c r="Z9" s="283" t="s">
        <v>49</v>
      </c>
    </row>
    <row r="10" spans="1:26" ht="63" customHeight="1" x14ac:dyDescent="0.4">
      <c r="A10" s="277"/>
      <c r="B10" s="266"/>
      <c r="C10" s="282"/>
      <c r="D10" s="282"/>
      <c r="E10" s="282"/>
      <c r="F10" s="282"/>
      <c r="G10" s="267"/>
      <c r="H10" s="257"/>
      <c r="I10" s="266"/>
      <c r="J10" s="282"/>
      <c r="K10" s="282"/>
      <c r="L10" s="267"/>
      <c r="M10" s="266"/>
      <c r="N10" s="282"/>
      <c r="O10" s="282"/>
      <c r="P10" s="267"/>
      <c r="Q10" s="266"/>
      <c r="R10" s="282"/>
      <c r="S10" s="282"/>
      <c r="T10" s="282"/>
      <c r="U10" s="282"/>
      <c r="V10" s="282"/>
      <c r="W10" s="282"/>
      <c r="X10" s="267"/>
      <c r="Y10" s="257"/>
      <c r="Z10" s="284"/>
    </row>
    <row r="11" spans="1:26" ht="85.5" customHeight="1" x14ac:dyDescent="0.4">
      <c r="A11" s="277"/>
      <c r="B11" s="256" t="s">
        <v>7</v>
      </c>
      <c r="C11" s="256" t="s">
        <v>8</v>
      </c>
      <c r="D11" s="256" t="s">
        <v>9</v>
      </c>
      <c r="E11" s="286" t="s">
        <v>10</v>
      </c>
      <c r="F11" s="287"/>
      <c r="G11" s="256" t="s">
        <v>86</v>
      </c>
      <c r="H11" s="257"/>
      <c r="I11" s="289" t="s">
        <v>1</v>
      </c>
      <c r="J11" s="256" t="s">
        <v>2</v>
      </c>
      <c r="K11" s="256" t="s">
        <v>46</v>
      </c>
      <c r="L11" s="256" t="s">
        <v>47</v>
      </c>
      <c r="M11" s="286" t="s">
        <v>48</v>
      </c>
      <c r="N11" s="288"/>
      <c r="O11" s="256" t="s">
        <v>12</v>
      </c>
      <c r="P11" s="256" t="s">
        <v>13</v>
      </c>
      <c r="Q11" s="264" t="s">
        <v>84</v>
      </c>
      <c r="R11" s="265"/>
      <c r="S11" s="264" t="s">
        <v>67</v>
      </c>
      <c r="T11" s="265"/>
      <c r="U11" s="264" t="s">
        <v>68</v>
      </c>
      <c r="V11" s="265"/>
      <c r="W11" s="264" t="s">
        <v>69</v>
      </c>
      <c r="X11" s="265"/>
      <c r="Y11" s="257"/>
      <c r="Z11" s="284"/>
    </row>
    <row r="12" spans="1:26" ht="126" customHeight="1" x14ac:dyDescent="0.4">
      <c r="A12" s="277"/>
      <c r="B12" s="257"/>
      <c r="C12" s="257"/>
      <c r="D12" s="257"/>
      <c r="E12" s="256" t="s">
        <v>16</v>
      </c>
      <c r="F12" s="256" t="s">
        <v>17</v>
      </c>
      <c r="G12" s="257"/>
      <c r="H12" s="257"/>
      <c r="I12" s="290"/>
      <c r="J12" s="257"/>
      <c r="K12" s="257"/>
      <c r="L12" s="257"/>
      <c r="M12" s="256" t="s">
        <v>23</v>
      </c>
      <c r="N12" s="256" t="s">
        <v>29</v>
      </c>
      <c r="O12" s="257"/>
      <c r="P12" s="257"/>
      <c r="Q12" s="266"/>
      <c r="R12" s="267"/>
      <c r="S12" s="266"/>
      <c r="T12" s="267"/>
      <c r="U12" s="266"/>
      <c r="V12" s="267"/>
      <c r="W12" s="266"/>
      <c r="X12" s="267"/>
      <c r="Y12" s="257"/>
      <c r="Z12" s="284"/>
    </row>
    <row r="13" spans="1:26" ht="86.25" customHeight="1" x14ac:dyDescent="0.4">
      <c r="A13" s="278"/>
      <c r="B13" s="258"/>
      <c r="C13" s="258"/>
      <c r="D13" s="258"/>
      <c r="E13" s="258"/>
      <c r="F13" s="258"/>
      <c r="G13" s="258"/>
      <c r="H13" s="258"/>
      <c r="I13" s="291"/>
      <c r="J13" s="258"/>
      <c r="K13" s="258"/>
      <c r="L13" s="258"/>
      <c r="M13" s="258"/>
      <c r="N13" s="258"/>
      <c r="O13" s="258"/>
      <c r="P13" s="258"/>
      <c r="Q13" s="71" t="s">
        <v>18</v>
      </c>
      <c r="R13" s="71" t="s">
        <v>19</v>
      </c>
      <c r="S13" s="71" t="s">
        <v>18</v>
      </c>
      <c r="T13" s="73" t="s">
        <v>19</v>
      </c>
      <c r="U13" s="71" t="s">
        <v>16</v>
      </c>
      <c r="V13" s="71" t="s">
        <v>17</v>
      </c>
      <c r="W13" s="71" t="s">
        <v>18</v>
      </c>
      <c r="X13" s="71" t="s">
        <v>19</v>
      </c>
      <c r="Y13" s="258"/>
      <c r="Z13" s="285"/>
    </row>
    <row r="14" spans="1:26" ht="48" customHeight="1" x14ac:dyDescent="0.4">
      <c r="A14" s="75">
        <v>1</v>
      </c>
      <c r="B14" s="76">
        <v>2</v>
      </c>
      <c r="C14" s="76">
        <v>3</v>
      </c>
      <c r="D14" s="76">
        <v>4</v>
      </c>
      <c r="E14" s="76">
        <v>5</v>
      </c>
      <c r="F14" s="76">
        <v>6</v>
      </c>
      <c r="G14" s="76">
        <v>7</v>
      </c>
      <c r="H14" s="76">
        <v>8</v>
      </c>
      <c r="I14" s="77">
        <v>9</v>
      </c>
      <c r="J14" s="76">
        <v>10</v>
      </c>
      <c r="K14" s="76">
        <v>11</v>
      </c>
      <c r="L14" s="76">
        <v>12</v>
      </c>
      <c r="M14" s="76">
        <v>13</v>
      </c>
      <c r="N14" s="76">
        <v>14</v>
      </c>
      <c r="O14" s="76">
        <v>15</v>
      </c>
      <c r="P14" s="76">
        <v>16</v>
      </c>
      <c r="Q14" s="76">
        <v>17</v>
      </c>
      <c r="R14" s="76">
        <v>18</v>
      </c>
      <c r="S14" s="76">
        <v>19</v>
      </c>
      <c r="T14" s="76">
        <v>20</v>
      </c>
      <c r="U14" s="76">
        <v>21</v>
      </c>
      <c r="V14" s="76">
        <v>22</v>
      </c>
      <c r="W14" s="76">
        <v>23</v>
      </c>
      <c r="X14" s="76">
        <v>24</v>
      </c>
      <c r="Y14" s="76">
        <v>25</v>
      </c>
      <c r="Z14" s="76">
        <v>26</v>
      </c>
    </row>
    <row r="15" spans="1:26" s="83" customFormat="1" ht="41.25" customHeight="1" x14ac:dyDescent="0.4">
      <c r="A15" s="78">
        <v>1</v>
      </c>
      <c r="B15" s="259" t="s">
        <v>103</v>
      </c>
      <c r="C15" s="80" t="s">
        <v>71</v>
      </c>
      <c r="D15" s="81" t="s">
        <v>21</v>
      </c>
      <c r="E15" s="82">
        <f>E16+E22+E24+E26</f>
        <v>11</v>
      </c>
      <c r="F15" s="82">
        <f>F16+F22+F24+F26</f>
        <v>11</v>
      </c>
      <c r="G15" s="259"/>
      <c r="H15" s="259" t="s">
        <v>44</v>
      </c>
      <c r="I15" s="82">
        <f>I16+I22+I24+I26</f>
        <v>500123</v>
      </c>
      <c r="J15" s="82">
        <f>J16+J22+J24+J26</f>
        <v>500123</v>
      </c>
      <c r="K15" s="82" t="s">
        <v>45</v>
      </c>
      <c r="L15" s="82" t="s">
        <v>45</v>
      </c>
      <c r="M15" s="82">
        <f>M16+M22+M24+M26</f>
        <v>500123</v>
      </c>
      <c r="N15" s="82" t="s">
        <v>45</v>
      </c>
      <c r="O15" s="82" t="s">
        <v>45</v>
      </c>
      <c r="P15" s="82" t="s">
        <v>45</v>
      </c>
      <c r="Q15" s="82" t="s">
        <v>45</v>
      </c>
      <c r="R15" s="82" t="s">
        <v>45</v>
      </c>
      <c r="S15" s="82" t="s">
        <v>45</v>
      </c>
      <c r="T15" s="82" t="s">
        <v>45</v>
      </c>
      <c r="U15" s="82" t="s">
        <v>45</v>
      </c>
      <c r="V15" s="82" t="s">
        <v>45</v>
      </c>
      <c r="W15" s="82" t="s">
        <v>45</v>
      </c>
      <c r="X15" s="82" t="s">
        <v>45</v>
      </c>
      <c r="Y15" s="268"/>
      <c r="Z15" s="268" t="s">
        <v>55</v>
      </c>
    </row>
    <row r="16" spans="1:26" s="83" customFormat="1" ht="51.75" customHeight="1" outlineLevel="1" x14ac:dyDescent="0.4">
      <c r="A16" s="78" t="s">
        <v>22</v>
      </c>
      <c r="B16" s="260"/>
      <c r="C16" s="80" t="s">
        <v>233</v>
      </c>
      <c r="D16" s="81" t="s">
        <v>21</v>
      </c>
      <c r="E16" s="84">
        <f>SUM(E17:E21)</f>
        <v>5</v>
      </c>
      <c r="F16" s="84">
        <f>SUM(F17:F21)</f>
        <v>5</v>
      </c>
      <c r="G16" s="260"/>
      <c r="H16" s="260"/>
      <c r="I16" s="84">
        <f>SUM(I17:I21)</f>
        <v>464700</v>
      </c>
      <c r="J16" s="84">
        <f>SUM(J17:J21)</f>
        <v>464700</v>
      </c>
      <c r="K16" s="82" t="s">
        <v>45</v>
      </c>
      <c r="L16" s="82" t="s">
        <v>45</v>
      </c>
      <c r="M16" s="84">
        <f>SUM(M17:M21)</f>
        <v>464700</v>
      </c>
      <c r="N16" s="82" t="s">
        <v>45</v>
      </c>
      <c r="O16" s="82" t="s">
        <v>45</v>
      </c>
      <c r="P16" s="82" t="s">
        <v>45</v>
      </c>
      <c r="Q16" s="82" t="s">
        <v>45</v>
      </c>
      <c r="R16" s="82" t="s">
        <v>45</v>
      </c>
      <c r="S16" s="82" t="s">
        <v>45</v>
      </c>
      <c r="T16" s="82" t="s">
        <v>45</v>
      </c>
      <c r="U16" s="82" t="s">
        <v>45</v>
      </c>
      <c r="V16" s="82" t="s">
        <v>45</v>
      </c>
      <c r="W16" s="82" t="s">
        <v>45</v>
      </c>
      <c r="X16" s="82" t="s">
        <v>45</v>
      </c>
      <c r="Y16" s="269"/>
      <c r="Z16" s="269"/>
    </row>
    <row r="17" spans="1:26" s="83" customFormat="1" ht="95.25" customHeight="1" outlineLevel="2" x14ac:dyDescent="0.4">
      <c r="A17" s="85" t="s">
        <v>25</v>
      </c>
      <c r="B17" s="260"/>
      <c r="C17" s="86" t="s">
        <v>234</v>
      </c>
      <c r="D17" s="87" t="s">
        <v>104</v>
      </c>
      <c r="E17" s="87">
        <v>1</v>
      </c>
      <c r="F17" s="87">
        <v>1</v>
      </c>
      <c r="G17" s="260"/>
      <c r="H17" s="260"/>
      <c r="I17" s="88">
        <v>67400</v>
      </c>
      <c r="J17" s="88">
        <v>67400</v>
      </c>
      <c r="K17" s="82" t="s">
        <v>45</v>
      </c>
      <c r="L17" s="82" t="s">
        <v>45</v>
      </c>
      <c r="M17" s="88">
        <v>67400</v>
      </c>
      <c r="N17" s="82" t="s">
        <v>45</v>
      </c>
      <c r="O17" s="82" t="s">
        <v>45</v>
      </c>
      <c r="P17" s="82" t="s">
        <v>45</v>
      </c>
      <c r="Q17" s="82" t="s">
        <v>45</v>
      </c>
      <c r="R17" s="82" t="s">
        <v>45</v>
      </c>
      <c r="S17" s="82" t="s">
        <v>45</v>
      </c>
      <c r="T17" s="82" t="s">
        <v>45</v>
      </c>
      <c r="U17" s="82" t="s">
        <v>45</v>
      </c>
      <c r="V17" s="82" t="s">
        <v>45</v>
      </c>
      <c r="W17" s="82" t="s">
        <v>45</v>
      </c>
      <c r="X17" s="82" t="s">
        <v>45</v>
      </c>
      <c r="Y17" s="269"/>
      <c r="Z17" s="269"/>
    </row>
    <row r="18" spans="1:26" s="83" customFormat="1" ht="95.25" customHeight="1" outlineLevel="2" x14ac:dyDescent="0.4">
      <c r="A18" s="85" t="s">
        <v>121</v>
      </c>
      <c r="B18" s="260"/>
      <c r="C18" s="89" t="s">
        <v>235</v>
      </c>
      <c r="D18" s="87" t="s">
        <v>104</v>
      </c>
      <c r="E18" s="87">
        <v>1</v>
      </c>
      <c r="F18" s="87">
        <v>1</v>
      </c>
      <c r="G18" s="260"/>
      <c r="H18" s="260"/>
      <c r="I18" s="88">
        <v>101750</v>
      </c>
      <c r="J18" s="88">
        <v>101750</v>
      </c>
      <c r="K18" s="82" t="s">
        <v>45</v>
      </c>
      <c r="L18" s="82" t="s">
        <v>45</v>
      </c>
      <c r="M18" s="88">
        <v>101750</v>
      </c>
      <c r="N18" s="82" t="s">
        <v>45</v>
      </c>
      <c r="O18" s="82" t="s">
        <v>45</v>
      </c>
      <c r="P18" s="82" t="s">
        <v>45</v>
      </c>
      <c r="Q18" s="82" t="s">
        <v>45</v>
      </c>
      <c r="R18" s="82" t="s">
        <v>45</v>
      </c>
      <c r="S18" s="82" t="s">
        <v>45</v>
      </c>
      <c r="T18" s="82" t="s">
        <v>45</v>
      </c>
      <c r="U18" s="82" t="s">
        <v>45</v>
      </c>
      <c r="V18" s="82" t="s">
        <v>45</v>
      </c>
      <c r="W18" s="82" t="s">
        <v>45</v>
      </c>
      <c r="X18" s="82" t="s">
        <v>45</v>
      </c>
      <c r="Y18" s="269"/>
      <c r="Z18" s="269"/>
    </row>
    <row r="19" spans="1:26" s="83" customFormat="1" ht="95.25" customHeight="1" outlineLevel="2" x14ac:dyDescent="0.4">
      <c r="A19" s="85" t="s">
        <v>122</v>
      </c>
      <c r="B19" s="260"/>
      <c r="C19" s="86" t="s">
        <v>236</v>
      </c>
      <c r="D19" s="87" t="s">
        <v>104</v>
      </c>
      <c r="E19" s="87">
        <v>1</v>
      </c>
      <c r="F19" s="87">
        <v>1</v>
      </c>
      <c r="G19" s="260"/>
      <c r="H19" s="260"/>
      <c r="I19" s="88">
        <v>81550</v>
      </c>
      <c r="J19" s="88">
        <v>81550</v>
      </c>
      <c r="K19" s="82" t="s">
        <v>45</v>
      </c>
      <c r="L19" s="82" t="s">
        <v>45</v>
      </c>
      <c r="M19" s="88">
        <v>81550</v>
      </c>
      <c r="N19" s="82" t="s">
        <v>45</v>
      </c>
      <c r="O19" s="82" t="s">
        <v>45</v>
      </c>
      <c r="P19" s="82" t="s">
        <v>45</v>
      </c>
      <c r="Q19" s="82" t="s">
        <v>45</v>
      </c>
      <c r="R19" s="82" t="s">
        <v>45</v>
      </c>
      <c r="S19" s="82" t="s">
        <v>45</v>
      </c>
      <c r="T19" s="82" t="s">
        <v>45</v>
      </c>
      <c r="U19" s="82" t="s">
        <v>45</v>
      </c>
      <c r="V19" s="82" t="s">
        <v>45</v>
      </c>
      <c r="W19" s="82" t="s">
        <v>45</v>
      </c>
      <c r="X19" s="82" t="s">
        <v>45</v>
      </c>
      <c r="Y19" s="269"/>
      <c r="Z19" s="269"/>
    </row>
    <row r="20" spans="1:26" s="83" customFormat="1" ht="95.25" customHeight="1" outlineLevel="2" x14ac:dyDescent="0.4">
      <c r="A20" s="85" t="s">
        <v>123</v>
      </c>
      <c r="B20" s="260"/>
      <c r="C20" s="86" t="s">
        <v>237</v>
      </c>
      <c r="D20" s="87" t="s">
        <v>104</v>
      </c>
      <c r="E20" s="87">
        <v>1</v>
      </c>
      <c r="F20" s="87">
        <v>1</v>
      </c>
      <c r="G20" s="260"/>
      <c r="H20" s="260"/>
      <c r="I20" s="88">
        <v>139500</v>
      </c>
      <c r="J20" s="88">
        <v>139500</v>
      </c>
      <c r="K20" s="82" t="s">
        <v>45</v>
      </c>
      <c r="L20" s="82" t="s">
        <v>45</v>
      </c>
      <c r="M20" s="88">
        <v>139500</v>
      </c>
      <c r="N20" s="82" t="s">
        <v>45</v>
      </c>
      <c r="O20" s="82" t="s">
        <v>45</v>
      </c>
      <c r="P20" s="82" t="s">
        <v>45</v>
      </c>
      <c r="Q20" s="82" t="s">
        <v>45</v>
      </c>
      <c r="R20" s="82" t="s">
        <v>45</v>
      </c>
      <c r="S20" s="82" t="s">
        <v>45</v>
      </c>
      <c r="T20" s="82" t="s">
        <v>45</v>
      </c>
      <c r="U20" s="82" t="s">
        <v>45</v>
      </c>
      <c r="V20" s="82" t="s">
        <v>45</v>
      </c>
      <c r="W20" s="82" t="s">
        <v>45</v>
      </c>
      <c r="X20" s="82" t="s">
        <v>45</v>
      </c>
      <c r="Y20" s="269"/>
      <c r="Z20" s="269"/>
    </row>
    <row r="21" spans="1:26" s="83" customFormat="1" ht="95.25" customHeight="1" outlineLevel="2" x14ac:dyDescent="0.4">
      <c r="A21" s="85" t="s">
        <v>124</v>
      </c>
      <c r="B21" s="260"/>
      <c r="C21" s="86" t="s">
        <v>238</v>
      </c>
      <c r="D21" s="87" t="s">
        <v>104</v>
      </c>
      <c r="E21" s="87">
        <v>1</v>
      </c>
      <c r="F21" s="87">
        <v>1</v>
      </c>
      <c r="G21" s="260"/>
      <c r="H21" s="260"/>
      <c r="I21" s="88">
        <v>74500</v>
      </c>
      <c r="J21" s="88">
        <v>74500</v>
      </c>
      <c r="K21" s="82" t="s">
        <v>45</v>
      </c>
      <c r="L21" s="82" t="s">
        <v>45</v>
      </c>
      <c r="M21" s="88">
        <v>74500</v>
      </c>
      <c r="N21" s="82" t="s">
        <v>45</v>
      </c>
      <c r="O21" s="82" t="s">
        <v>45</v>
      </c>
      <c r="P21" s="82" t="s">
        <v>45</v>
      </c>
      <c r="Q21" s="82" t="s">
        <v>45</v>
      </c>
      <c r="R21" s="82" t="s">
        <v>45</v>
      </c>
      <c r="S21" s="82" t="s">
        <v>45</v>
      </c>
      <c r="T21" s="82" t="s">
        <v>45</v>
      </c>
      <c r="U21" s="82" t="s">
        <v>45</v>
      </c>
      <c r="V21" s="82" t="s">
        <v>45</v>
      </c>
      <c r="W21" s="82" t="s">
        <v>45</v>
      </c>
      <c r="X21" s="82" t="s">
        <v>45</v>
      </c>
      <c r="Y21" s="269"/>
      <c r="Z21" s="269"/>
    </row>
    <row r="22" spans="1:26" s="83" customFormat="1" ht="44.25" customHeight="1" outlineLevel="1" x14ac:dyDescent="0.4">
      <c r="A22" s="78" t="s">
        <v>26</v>
      </c>
      <c r="B22" s="260"/>
      <c r="C22" s="80" t="s">
        <v>239</v>
      </c>
      <c r="D22" s="90" t="s">
        <v>104</v>
      </c>
      <c r="E22" s="90">
        <f>E23</f>
        <v>1</v>
      </c>
      <c r="F22" s="90">
        <f>F23</f>
        <v>1</v>
      </c>
      <c r="G22" s="260"/>
      <c r="H22" s="260"/>
      <c r="I22" s="84">
        <f>I23</f>
        <v>15990</v>
      </c>
      <c r="J22" s="84">
        <f>J23</f>
        <v>15990</v>
      </c>
      <c r="K22" s="82" t="s">
        <v>45</v>
      </c>
      <c r="L22" s="82" t="s">
        <v>45</v>
      </c>
      <c r="M22" s="84">
        <f>M23</f>
        <v>15990</v>
      </c>
      <c r="N22" s="82" t="s">
        <v>45</v>
      </c>
      <c r="O22" s="82" t="s">
        <v>45</v>
      </c>
      <c r="P22" s="82" t="s">
        <v>45</v>
      </c>
      <c r="Q22" s="82" t="s">
        <v>45</v>
      </c>
      <c r="R22" s="82" t="s">
        <v>45</v>
      </c>
      <c r="S22" s="82" t="s">
        <v>45</v>
      </c>
      <c r="T22" s="82" t="s">
        <v>45</v>
      </c>
      <c r="U22" s="82" t="s">
        <v>45</v>
      </c>
      <c r="V22" s="82" t="s">
        <v>45</v>
      </c>
      <c r="W22" s="82" t="s">
        <v>45</v>
      </c>
      <c r="X22" s="82" t="s">
        <v>45</v>
      </c>
      <c r="Y22" s="269"/>
      <c r="Z22" s="269"/>
    </row>
    <row r="23" spans="1:26" s="83" customFormat="1" ht="39.75" customHeight="1" outlineLevel="2" x14ac:dyDescent="0.4">
      <c r="A23" s="85" t="s">
        <v>72</v>
      </c>
      <c r="B23" s="260"/>
      <c r="C23" s="86" t="s">
        <v>240</v>
      </c>
      <c r="D23" s="87" t="s">
        <v>104</v>
      </c>
      <c r="E23" s="87">
        <v>1</v>
      </c>
      <c r="F23" s="87">
        <v>1</v>
      </c>
      <c r="G23" s="260"/>
      <c r="H23" s="260"/>
      <c r="I23" s="88">
        <v>15990</v>
      </c>
      <c r="J23" s="88">
        <v>15990</v>
      </c>
      <c r="K23" s="82" t="s">
        <v>45</v>
      </c>
      <c r="L23" s="82" t="s">
        <v>45</v>
      </c>
      <c r="M23" s="88">
        <v>15990</v>
      </c>
      <c r="N23" s="82" t="s">
        <v>45</v>
      </c>
      <c r="O23" s="82" t="s">
        <v>45</v>
      </c>
      <c r="P23" s="82" t="s">
        <v>45</v>
      </c>
      <c r="Q23" s="82" t="s">
        <v>45</v>
      </c>
      <c r="R23" s="82" t="s">
        <v>45</v>
      </c>
      <c r="S23" s="82" t="s">
        <v>45</v>
      </c>
      <c r="T23" s="82" t="s">
        <v>45</v>
      </c>
      <c r="U23" s="82" t="s">
        <v>45</v>
      </c>
      <c r="V23" s="82" t="s">
        <v>45</v>
      </c>
      <c r="W23" s="82" t="s">
        <v>45</v>
      </c>
      <c r="X23" s="82" t="s">
        <v>45</v>
      </c>
      <c r="Y23" s="269"/>
      <c r="Z23" s="269"/>
    </row>
    <row r="24" spans="1:26" s="83" customFormat="1" ht="54.75" customHeight="1" outlineLevel="1" x14ac:dyDescent="0.4">
      <c r="A24" s="78" t="s">
        <v>27</v>
      </c>
      <c r="B24" s="260"/>
      <c r="C24" s="80" t="s">
        <v>241</v>
      </c>
      <c r="D24" s="90" t="s">
        <v>104</v>
      </c>
      <c r="E24" s="90">
        <f>E25</f>
        <v>1</v>
      </c>
      <c r="F24" s="90">
        <f>F25</f>
        <v>1</v>
      </c>
      <c r="G24" s="260"/>
      <c r="H24" s="260"/>
      <c r="I24" s="84">
        <f>I25</f>
        <v>7743</v>
      </c>
      <c r="J24" s="84">
        <f>J25</f>
        <v>7743</v>
      </c>
      <c r="K24" s="82" t="s">
        <v>45</v>
      </c>
      <c r="L24" s="82" t="s">
        <v>45</v>
      </c>
      <c r="M24" s="84">
        <f>M25</f>
        <v>7743</v>
      </c>
      <c r="N24" s="82" t="s">
        <v>45</v>
      </c>
      <c r="O24" s="82" t="s">
        <v>45</v>
      </c>
      <c r="P24" s="82" t="s">
        <v>45</v>
      </c>
      <c r="Q24" s="82" t="s">
        <v>45</v>
      </c>
      <c r="R24" s="82" t="s">
        <v>45</v>
      </c>
      <c r="S24" s="82" t="s">
        <v>45</v>
      </c>
      <c r="T24" s="82" t="s">
        <v>45</v>
      </c>
      <c r="U24" s="82" t="s">
        <v>45</v>
      </c>
      <c r="V24" s="82" t="s">
        <v>45</v>
      </c>
      <c r="W24" s="82" t="s">
        <v>45</v>
      </c>
      <c r="X24" s="82" t="s">
        <v>45</v>
      </c>
      <c r="Y24" s="269"/>
      <c r="Z24" s="269"/>
    </row>
    <row r="25" spans="1:26" s="83" customFormat="1" ht="45.75" customHeight="1" outlineLevel="2" x14ac:dyDescent="0.4">
      <c r="A25" s="85" t="s">
        <v>90</v>
      </c>
      <c r="B25" s="260"/>
      <c r="C25" s="86" t="s">
        <v>242</v>
      </c>
      <c r="D25" s="87" t="s">
        <v>104</v>
      </c>
      <c r="E25" s="87">
        <v>1</v>
      </c>
      <c r="F25" s="87">
        <v>1</v>
      </c>
      <c r="G25" s="260"/>
      <c r="H25" s="260"/>
      <c r="I25" s="88">
        <v>7743</v>
      </c>
      <c r="J25" s="88">
        <v>7743</v>
      </c>
      <c r="K25" s="82" t="s">
        <v>45</v>
      </c>
      <c r="L25" s="82" t="s">
        <v>45</v>
      </c>
      <c r="M25" s="88">
        <v>7743</v>
      </c>
      <c r="N25" s="82" t="s">
        <v>45</v>
      </c>
      <c r="O25" s="82" t="s">
        <v>45</v>
      </c>
      <c r="P25" s="82" t="s">
        <v>45</v>
      </c>
      <c r="Q25" s="82" t="s">
        <v>45</v>
      </c>
      <c r="R25" s="82" t="s">
        <v>45</v>
      </c>
      <c r="S25" s="82" t="s">
        <v>45</v>
      </c>
      <c r="T25" s="82" t="s">
        <v>45</v>
      </c>
      <c r="U25" s="82" t="s">
        <v>45</v>
      </c>
      <c r="V25" s="82" t="s">
        <v>45</v>
      </c>
      <c r="W25" s="82" t="s">
        <v>45</v>
      </c>
      <c r="X25" s="82" t="s">
        <v>45</v>
      </c>
      <c r="Y25" s="269"/>
      <c r="Z25" s="269"/>
    </row>
    <row r="26" spans="1:26" s="83" customFormat="1" ht="47.25" customHeight="1" outlineLevel="1" x14ac:dyDescent="0.4">
      <c r="A26" s="78" t="s">
        <v>28</v>
      </c>
      <c r="B26" s="260"/>
      <c r="C26" s="91" t="s">
        <v>243</v>
      </c>
      <c r="D26" s="90" t="s">
        <v>105</v>
      </c>
      <c r="E26" s="90">
        <f>SUM(E27:E30)</f>
        <v>4</v>
      </c>
      <c r="F26" s="90">
        <f>SUM(F27:F30)</f>
        <v>4</v>
      </c>
      <c r="G26" s="260"/>
      <c r="H26" s="260"/>
      <c r="I26" s="84">
        <f>SUM(I27:I30)</f>
        <v>11690</v>
      </c>
      <c r="J26" s="84">
        <f>SUM(J27:J30)</f>
        <v>11690</v>
      </c>
      <c r="K26" s="82" t="s">
        <v>45</v>
      </c>
      <c r="L26" s="82" t="s">
        <v>45</v>
      </c>
      <c r="M26" s="84">
        <f>SUM(M27:M30)</f>
        <v>11690</v>
      </c>
      <c r="N26" s="82" t="s">
        <v>45</v>
      </c>
      <c r="O26" s="82" t="s">
        <v>45</v>
      </c>
      <c r="P26" s="82" t="s">
        <v>45</v>
      </c>
      <c r="Q26" s="82" t="s">
        <v>45</v>
      </c>
      <c r="R26" s="82" t="s">
        <v>45</v>
      </c>
      <c r="S26" s="82" t="s">
        <v>45</v>
      </c>
      <c r="T26" s="82" t="s">
        <v>45</v>
      </c>
      <c r="U26" s="82" t="s">
        <v>45</v>
      </c>
      <c r="V26" s="82" t="s">
        <v>45</v>
      </c>
      <c r="W26" s="82" t="s">
        <v>45</v>
      </c>
      <c r="X26" s="82" t="s">
        <v>45</v>
      </c>
      <c r="Y26" s="269"/>
      <c r="Z26" s="269"/>
    </row>
    <row r="27" spans="1:26" s="83" customFormat="1" ht="78.75" customHeight="1" outlineLevel="2" x14ac:dyDescent="0.4">
      <c r="A27" s="85" t="s">
        <v>73</v>
      </c>
      <c r="B27" s="260"/>
      <c r="C27" s="89" t="s">
        <v>244</v>
      </c>
      <c r="D27" s="87" t="s">
        <v>105</v>
      </c>
      <c r="E27" s="87">
        <v>1</v>
      </c>
      <c r="F27" s="87">
        <v>1</v>
      </c>
      <c r="G27" s="260"/>
      <c r="H27" s="260"/>
      <c r="I27" s="88">
        <v>3950</v>
      </c>
      <c r="J27" s="88">
        <v>3950</v>
      </c>
      <c r="K27" s="82" t="s">
        <v>45</v>
      </c>
      <c r="L27" s="82" t="s">
        <v>45</v>
      </c>
      <c r="M27" s="88">
        <v>3950</v>
      </c>
      <c r="N27" s="82" t="s">
        <v>45</v>
      </c>
      <c r="O27" s="82" t="s">
        <v>45</v>
      </c>
      <c r="P27" s="82" t="s">
        <v>45</v>
      </c>
      <c r="Q27" s="82" t="s">
        <v>45</v>
      </c>
      <c r="R27" s="82" t="s">
        <v>45</v>
      </c>
      <c r="S27" s="82" t="s">
        <v>45</v>
      </c>
      <c r="T27" s="82" t="s">
        <v>45</v>
      </c>
      <c r="U27" s="82" t="s">
        <v>45</v>
      </c>
      <c r="V27" s="82" t="s">
        <v>45</v>
      </c>
      <c r="W27" s="82" t="s">
        <v>45</v>
      </c>
      <c r="X27" s="82" t="s">
        <v>45</v>
      </c>
      <c r="Y27" s="269"/>
      <c r="Z27" s="269"/>
    </row>
    <row r="28" spans="1:26" s="83" customFormat="1" ht="78.75" customHeight="1" outlineLevel="2" x14ac:dyDescent="0.4">
      <c r="A28" s="85" t="s">
        <v>74</v>
      </c>
      <c r="B28" s="260"/>
      <c r="C28" s="89" t="s">
        <v>245</v>
      </c>
      <c r="D28" s="87" t="s">
        <v>105</v>
      </c>
      <c r="E28" s="87">
        <v>1</v>
      </c>
      <c r="F28" s="87">
        <v>1</v>
      </c>
      <c r="G28" s="260"/>
      <c r="H28" s="260"/>
      <c r="I28" s="88">
        <v>4450</v>
      </c>
      <c r="J28" s="88">
        <v>4450</v>
      </c>
      <c r="K28" s="82" t="s">
        <v>45</v>
      </c>
      <c r="L28" s="82" t="s">
        <v>45</v>
      </c>
      <c r="M28" s="88">
        <v>4450</v>
      </c>
      <c r="N28" s="82" t="s">
        <v>45</v>
      </c>
      <c r="O28" s="82" t="s">
        <v>45</v>
      </c>
      <c r="P28" s="82" t="s">
        <v>45</v>
      </c>
      <c r="Q28" s="82" t="s">
        <v>45</v>
      </c>
      <c r="R28" s="82" t="s">
        <v>45</v>
      </c>
      <c r="S28" s="82" t="s">
        <v>45</v>
      </c>
      <c r="T28" s="82" t="s">
        <v>45</v>
      </c>
      <c r="U28" s="82" t="s">
        <v>45</v>
      </c>
      <c r="V28" s="82" t="s">
        <v>45</v>
      </c>
      <c r="W28" s="82" t="s">
        <v>45</v>
      </c>
      <c r="X28" s="82" t="s">
        <v>45</v>
      </c>
      <c r="Y28" s="269"/>
      <c r="Z28" s="269"/>
    </row>
    <row r="29" spans="1:26" s="83" customFormat="1" ht="56.25" customHeight="1" outlineLevel="2" x14ac:dyDescent="0.4">
      <c r="A29" s="85" t="s">
        <v>94</v>
      </c>
      <c r="B29" s="260"/>
      <c r="C29" s="89" t="s">
        <v>246</v>
      </c>
      <c r="D29" s="87" t="s">
        <v>105</v>
      </c>
      <c r="E29" s="87">
        <v>1</v>
      </c>
      <c r="F29" s="87">
        <v>1</v>
      </c>
      <c r="G29" s="260"/>
      <c r="H29" s="260"/>
      <c r="I29" s="88">
        <v>840</v>
      </c>
      <c r="J29" s="88">
        <v>840</v>
      </c>
      <c r="K29" s="82" t="s">
        <v>45</v>
      </c>
      <c r="L29" s="82" t="s">
        <v>45</v>
      </c>
      <c r="M29" s="88">
        <v>840</v>
      </c>
      <c r="N29" s="82" t="s">
        <v>45</v>
      </c>
      <c r="O29" s="82" t="s">
        <v>45</v>
      </c>
      <c r="P29" s="82" t="s">
        <v>45</v>
      </c>
      <c r="Q29" s="82" t="s">
        <v>45</v>
      </c>
      <c r="R29" s="82" t="s">
        <v>45</v>
      </c>
      <c r="S29" s="82" t="s">
        <v>45</v>
      </c>
      <c r="T29" s="82" t="s">
        <v>45</v>
      </c>
      <c r="U29" s="82" t="s">
        <v>45</v>
      </c>
      <c r="V29" s="82" t="s">
        <v>45</v>
      </c>
      <c r="W29" s="82" t="s">
        <v>45</v>
      </c>
      <c r="X29" s="82" t="s">
        <v>45</v>
      </c>
      <c r="Y29" s="269"/>
      <c r="Z29" s="269"/>
    </row>
    <row r="30" spans="1:26" s="83" customFormat="1" ht="56.25" customHeight="1" outlineLevel="2" x14ac:dyDescent="0.4">
      <c r="A30" s="85" t="s">
        <v>95</v>
      </c>
      <c r="B30" s="260"/>
      <c r="C30" s="89" t="s">
        <v>247</v>
      </c>
      <c r="D30" s="87" t="s">
        <v>105</v>
      </c>
      <c r="E30" s="87">
        <v>1</v>
      </c>
      <c r="F30" s="87">
        <v>1</v>
      </c>
      <c r="G30" s="260"/>
      <c r="H30" s="260"/>
      <c r="I30" s="88">
        <v>2450</v>
      </c>
      <c r="J30" s="88">
        <v>2450</v>
      </c>
      <c r="K30" s="82" t="s">
        <v>45</v>
      </c>
      <c r="L30" s="82" t="s">
        <v>45</v>
      </c>
      <c r="M30" s="88">
        <v>2450</v>
      </c>
      <c r="N30" s="82" t="s">
        <v>45</v>
      </c>
      <c r="O30" s="82" t="s">
        <v>45</v>
      </c>
      <c r="P30" s="82" t="s">
        <v>45</v>
      </c>
      <c r="Q30" s="82" t="s">
        <v>45</v>
      </c>
      <c r="R30" s="82" t="s">
        <v>45</v>
      </c>
      <c r="S30" s="82" t="s">
        <v>45</v>
      </c>
      <c r="T30" s="82" t="s">
        <v>45</v>
      </c>
      <c r="U30" s="82" t="s">
        <v>45</v>
      </c>
      <c r="V30" s="82" t="s">
        <v>45</v>
      </c>
      <c r="W30" s="82" t="s">
        <v>45</v>
      </c>
      <c r="X30" s="82" t="s">
        <v>45</v>
      </c>
      <c r="Y30" s="269"/>
      <c r="Z30" s="269"/>
    </row>
    <row r="31" spans="1:26" s="83" customFormat="1" ht="47.25" customHeight="1" x14ac:dyDescent="0.4">
      <c r="A31" s="90" t="s">
        <v>75</v>
      </c>
      <c r="B31" s="260"/>
      <c r="C31" s="80" t="s">
        <v>76</v>
      </c>
      <c r="D31" s="81" t="s">
        <v>20</v>
      </c>
      <c r="E31" s="92">
        <f>E32+E37+E66+E94</f>
        <v>102.24113000000001</v>
      </c>
      <c r="F31" s="92">
        <f>F32+F37+F66+F94</f>
        <v>102.24113000000001</v>
      </c>
      <c r="G31" s="260"/>
      <c r="H31" s="260"/>
      <c r="I31" s="82">
        <f>I32+I37+I66+I94</f>
        <v>1530255.7173099997</v>
      </c>
      <c r="J31" s="82">
        <f>J32+J37+J66+J94</f>
        <v>1530255.7173099997</v>
      </c>
      <c r="K31" s="82" t="s">
        <v>45</v>
      </c>
      <c r="L31" s="82" t="s">
        <v>45</v>
      </c>
      <c r="M31" s="82">
        <f>M32+M37+M66+M94</f>
        <v>1530255.7173099997</v>
      </c>
      <c r="N31" s="82" t="s">
        <v>45</v>
      </c>
      <c r="O31" s="82" t="s">
        <v>45</v>
      </c>
      <c r="P31" s="82" t="s">
        <v>45</v>
      </c>
      <c r="Q31" s="93"/>
      <c r="R31" s="82"/>
      <c r="S31" s="94"/>
      <c r="T31" s="95"/>
      <c r="U31" s="82"/>
      <c r="V31" s="82"/>
      <c r="W31" s="96"/>
      <c r="X31" s="96"/>
      <c r="Y31" s="269"/>
      <c r="Z31" s="269"/>
    </row>
    <row r="32" spans="1:26" s="83" customFormat="1" ht="48.75" customHeight="1" outlineLevel="1" x14ac:dyDescent="0.4">
      <c r="A32" s="78" t="s">
        <v>79</v>
      </c>
      <c r="B32" s="260"/>
      <c r="C32" s="80" t="s">
        <v>248</v>
      </c>
      <c r="D32" s="90" t="s">
        <v>20</v>
      </c>
      <c r="E32" s="97">
        <f>SUM(E33:E36)</f>
        <v>41.186</v>
      </c>
      <c r="F32" s="97">
        <f>SUM(F33:F36)</f>
        <v>41.186</v>
      </c>
      <c r="G32" s="260"/>
      <c r="H32" s="260"/>
      <c r="I32" s="84">
        <f>SUM(I33:I36)</f>
        <v>649903.90499999991</v>
      </c>
      <c r="J32" s="84">
        <f>SUM(J33:J36)</f>
        <v>649903.90499999991</v>
      </c>
      <c r="K32" s="82" t="s">
        <v>45</v>
      </c>
      <c r="L32" s="82" t="s">
        <v>45</v>
      </c>
      <c r="M32" s="84">
        <f>SUM(M33:M36)</f>
        <v>649903.90499999991</v>
      </c>
      <c r="N32" s="82" t="s">
        <v>45</v>
      </c>
      <c r="O32" s="82" t="s">
        <v>45</v>
      </c>
      <c r="P32" s="82" t="s">
        <v>45</v>
      </c>
      <c r="Q32" s="82">
        <f>SUM(Q33:Q36)</f>
        <v>251.65</v>
      </c>
      <c r="R32" s="82">
        <f>SUM(R33:R36)</f>
        <v>0</v>
      </c>
      <c r="S32" s="94"/>
      <c r="T32" s="95"/>
      <c r="U32" s="82"/>
      <c r="V32" s="82"/>
      <c r="W32" s="96"/>
      <c r="X32" s="96"/>
      <c r="Y32" s="269"/>
      <c r="Z32" s="269"/>
    </row>
    <row r="33" spans="1:26" s="83" customFormat="1" ht="58.5" customHeight="1" outlineLevel="2" x14ac:dyDescent="0.4">
      <c r="A33" s="85" t="s">
        <v>96</v>
      </c>
      <c r="B33" s="260"/>
      <c r="C33" s="98" t="s">
        <v>249</v>
      </c>
      <c r="D33" s="87" t="s">
        <v>77</v>
      </c>
      <c r="E33" s="99">
        <v>1.4259999999999999</v>
      </c>
      <c r="F33" s="99">
        <v>1.4259999999999999</v>
      </c>
      <c r="G33" s="260"/>
      <c r="H33" s="260"/>
      <c r="I33" s="88">
        <v>155139.21</v>
      </c>
      <c r="J33" s="88">
        <v>155139.21</v>
      </c>
      <c r="K33" s="82" t="s">
        <v>45</v>
      </c>
      <c r="L33" s="82" t="s">
        <v>45</v>
      </c>
      <c r="M33" s="88">
        <v>155139.21</v>
      </c>
      <c r="N33" s="82" t="s">
        <v>45</v>
      </c>
      <c r="O33" s="82" t="s">
        <v>45</v>
      </c>
      <c r="P33" s="82" t="s">
        <v>45</v>
      </c>
      <c r="Q33" s="82">
        <v>168.4</v>
      </c>
      <c r="R33" s="82">
        <v>0</v>
      </c>
      <c r="S33" s="95">
        <v>86</v>
      </c>
      <c r="T33" s="95">
        <v>85.37</v>
      </c>
      <c r="U33" s="95">
        <v>8.5</v>
      </c>
      <c r="V33" s="95">
        <v>8.5</v>
      </c>
      <c r="W33" s="100">
        <v>0</v>
      </c>
      <c r="X33" s="100">
        <v>0</v>
      </c>
      <c r="Y33" s="269"/>
      <c r="Z33" s="269"/>
    </row>
    <row r="34" spans="1:26" s="83" customFormat="1" ht="58.5" customHeight="1" outlineLevel="2" x14ac:dyDescent="0.4">
      <c r="A34" s="85" t="s">
        <v>97</v>
      </c>
      <c r="B34" s="260"/>
      <c r="C34" s="101" t="s">
        <v>250</v>
      </c>
      <c r="D34" s="87" t="s">
        <v>77</v>
      </c>
      <c r="E34" s="102">
        <v>23.76</v>
      </c>
      <c r="F34" s="102">
        <v>23.76</v>
      </c>
      <c r="G34" s="260"/>
      <c r="H34" s="260"/>
      <c r="I34" s="88">
        <v>268794.48499999999</v>
      </c>
      <c r="J34" s="88">
        <v>268794.48499999999</v>
      </c>
      <c r="K34" s="82" t="s">
        <v>45</v>
      </c>
      <c r="L34" s="82" t="s">
        <v>45</v>
      </c>
      <c r="M34" s="88">
        <v>268794.48499999999</v>
      </c>
      <c r="N34" s="82" t="s">
        <v>45</v>
      </c>
      <c r="O34" s="82" t="s">
        <v>45</v>
      </c>
      <c r="P34" s="82" t="s">
        <v>45</v>
      </c>
      <c r="Q34" s="82">
        <v>0</v>
      </c>
      <c r="R34" s="82">
        <v>0</v>
      </c>
      <c r="S34" s="95">
        <v>66.84</v>
      </c>
      <c r="T34" s="95">
        <v>50.1</v>
      </c>
      <c r="U34" s="103">
        <v>8.5</v>
      </c>
      <c r="V34" s="103">
        <v>8.11</v>
      </c>
      <c r="W34" s="100">
        <v>0</v>
      </c>
      <c r="X34" s="100">
        <v>0</v>
      </c>
      <c r="Y34" s="269"/>
      <c r="Z34" s="269"/>
    </row>
    <row r="35" spans="1:26" s="83" customFormat="1" ht="58.5" customHeight="1" outlineLevel="2" x14ac:dyDescent="0.4">
      <c r="A35" s="85" t="s">
        <v>98</v>
      </c>
      <c r="B35" s="260"/>
      <c r="C35" s="101" t="s">
        <v>251</v>
      </c>
      <c r="D35" s="87" t="s">
        <v>77</v>
      </c>
      <c r="E35" s="104">
        <v>8</v>
      </c>
      <c r="F35" s="104">
        <v>8</v>
      </c>
      <c r="G35" s="260"/>
      <c r="H35" s="260"/>
      <c r="I35" s="88">
        <v>104832.705</v>
      </c>
      <c r="J35" s="88">
        <v>104832.705</v>
      </c>
      <c r="K35" s="82" t="s">
        <v>45</v>
      </c>
      <c r="L35" s="82" t="s">
        <v>45</v>
      </c>
      <c r="M35" s="88">
        <v>104832.705</v>
      </c>
      <c r="N35" s="82" t="s">
        <v>45</v>
      </c>
      <c r="O35" s="82" t="s">
        <v>45</v>
      </c>
      <c r="P35" s="82" t="s">
        <v>45</v>
      </c>
      <c r="Q35" s="82">
        <v>20</v>
      </c>
      <c r="R35" s="82">
        <v>0</v>
      </c>
      <c r="S35" s="82">
        <v>100</v>
      </c>
      <c r="T35" s="95">
        <v>18.02</v>
      </c>
      <c r="U35" s="103">
        <v>7.1</v>
      </c>
      <c r="V35" s="103">
        <v>6.69</v>
      </c>
      <c r="W35" s="105">
        <v>2</v>
      </c>
      <c r="X35" s="106">
        <v>2</v>
      </c>
      <c r="Y35" s="269"/>
      <c r="Z35" s="269"/>
    </row>
    <row r="36" spans="1:26" s="83" customFormat="1" ht="45" customHeight="1" outlineLevel="2" x14ac:dyDescent="0.4">
      <c r="A36" s="85" t="s">
        <v>99</v>
      </c>
      <c r="B36" s="260"/>
      <c r="C36" s="101" t="s">
        <v>252</v>
      </c>
      <c r="D36" s="87" t="s">
        <v>77</v>
      </c>
      <c r="E36" s="104">
        <v>8</v>
      </c>
      <c r="F36" s="104">
        <v>8</v>
      </c>
      <c r="G36" s="260"/>
      <c r="H36" s="260"/>
      <c r="I36" s="88">
        <v>121137.505</v>
      </c>
      <c r="J36" s="88">
        <v>121137.505</v>
      </c>
      <c r="K36" s="82" t="s">
        <v>45</v>
      </c>
      <c r="L36" s="82" t="s">
        <v>45</v>
      </c>
      <c r="M36" s="88">
        <v>121137.505</v>
      </c>
      <c r="N36" s="82" t="s">
        <v>45</v>
      </c>
      <c r="O36" s="82" t="s">
        <v>45</v>
      </c>
      <c r="P36" s="82" t="s">
        <v>45</v>
      </c>
      <c r="Q36" s="82">
        <v>63.25</v>
      </c>
      <c r="R36" s="82">
        <v>0</v>
      </c>
      <c r="S36" s="82">
        <v>100</v>
      </c>
      <c r="T36" s="95">
        <v>18.02</v>
      </c>
      <c r="U36" s="95">
        <v>7</v>
      </c>
      <c r="V36" s="95">
        <v>6.9</v>
      </c>
      <c r="W36" s="100">
        <v>3</v>
      </c>
      <c r="X36" s="100">
        <v>2</v>
      </c>
      <c r="Y36" s="269"/>
      <c r="Z36" s="269"/>
    </row>
    <row r="37" spans="1:26" s="83" customFormat="1" ht="45" customHeight="1" outlineLevel="1" x14ac:dyDescent="0.4">
      <c r="A37" s="107" t="s">
        <v>125</v>
      </c>
      <c r="B37" s="260"/>
      <c r="C37" s="80" t="s">
        <v>253</v>
      </c>
      <c r="D37" s="90" t="s">
        <v>20</v>
      </c>
      <c r="E37" s="95">
        <f>SUM(E38:E65)</f>
        <v>41.940230000000007</v>
      </c>
      <c r="F37" s="95">
        <f>SUM(F38:F65)</f>
        <v>41.940230000000007</v>
      </c>
      <c r="G37" s="260"/>
      <c r="H37" s="260"/>
      <c r="I37" s="108">
        <f>SUM(I38:I65)</f>
        <v>524620.83689999999</v>
      </c>
      <c r="J37" s="108">
        <f>SUM(J38:J65)</f>
        <v>524620.83689999999</v>
      </c>
      <c r="K37" s="82"/>
      <c r="L37" s="82"/>
      <c r="M37" s="108">
        <f>SUM(M38:M65)</f>
        <v>524620.83689999999</v>
      </c>
      <c r="N37" s="82" t="s">
        <v>45</v>
      </c>
      <c r="O37" s="82"/>
      <c r="P37" s="82"/>
      <c r="Q37" s="82">
        <f>SUM(Q38:Q65)</f>
        <v>6069.57</v>
      </c>
      <c r="R37" s="82">
        <f>SUM(R38:R65)</f>
        <v>0</v>
      </c>
      <c r="S37" s="94"/>
      <c r="T37" s="95"/>
      <c r="U37" s="95"/>
      <c r="V37" s="95"/>
      <c r="W37" s="96"/>
      <c r="X37" s="96"/>
      <c r="Y37" s="269"/>
      <c r="Z37" s="269"/>
    </row>
    <row r="38" spans="1:26" s="83" customFormat="1" ht="59.25" customHeight="1" outlineLevel="2" x14ac:dyDescent="0.4">
      <c r="A38" s="85" t="s">
        <v>126</v>
      </c>
      <c r="B38" s="260"/>
      <c r="C38" s="86" t="s">
        <v>254</v>
      </c>
      <c r="D38" s="109" t="s">
        <v>77</v>
      </c>
      <c r="E38" s="110">
        <v>7.5380000000000003</v>
      </c>
      <c r="F38" s="110">
        <v>7.5380000000000003</v>
      </c>
      <c r="G38" s="260"/>
      <c r="H38" s="260"/>
      <c r="I38" s="88">
        <v>71538.292000000001</v>
      </c>
      <c r="J38" s="88">
        <v>71538.292000000001</v>
      </c>
      <c r="K38" s="82" t="s">
        <v>45</v>
      </c>
      <c r="L38" s="82" t="s">
        <v>45</v>
      </c>
      <c r="M38" s="88">
        <v>71538.292000000001</v>
      </c>
      <c r="N38" s="82" t="s">
        <v>45</v>
      </c>
      <c r="O38" s="82" t="s">
        <v>45</v>
      </c>
      <c r="P38" s="82" t="s">
        <v>45</v>
      </c>
      <c r="Q38" s="82" t="s">
        <v>45</v>
      </c>
      <c r="R38" s="82" t="s">
        <v>45</v>
      </c>
      <c r="S38" s="82">
        <v>100</v>
      </c>
      <c r="T38" s="82">
        <v>0</v>
      </c>
      <c r="U38" s="103">
        <v>8.5</v>
      </c>
      <c r="V38" s="103">
        <v>8.4</v>
      </c>
      <c r="W38" s="82">
        <v>3</v>
      </c>
      <c r="X38" s="82">
        <v>1</v>
      </c>
      <c r="Y38" s="269"/>
      <c r="Z38" s="269"/>
    </row>
    <row r="39" spans="1:26" s="83" customFormat="1" ht="59.25" customHeight="1" outlineLevel="2" x14ac:dyDescent="0.4">
      <c r="A39" s="252" t="s">
        <v>127</v>
      </c>
      <c r="B39" s="260"/>
      <c r="C39" s="86" t="s">
        <v>255</v>
      </c>
      <c r="D39" s="109" t="s">
        <v>77</v>
      </c>
      <c r="E39" s="255">
        <v>4.423</v>
      </c>
      <c r="F39" s="255">
        <v>4.423</v>
      </c>
      <c r="G39" s="260"/>
      <c r="H39" s="260"/>
      <c r="I39" s="88">
        <v>50200</v>
      </c>
      <c r="J39" s="88">
        <v>50200</v>
      </c>
      <c r="K39" s="82" t="s">
        <v>45</v>
      </c>
      <c r="L39" s="82" t="s">
        <v>45</v>
      </c>
      <c r="M39" s="88">
        <v>50200</v>
      </c>
      <c r="N39" s="82" t="s">
        <v>45</v>
      </c>
      <c r="O39" s="82" t="s">
        <v>45</v>
      </c>
      <c r="P39" s="82" t="s">
        <v>45</v>
      </c>
      <c r="Q39" s="82">
        <v>139</v>
      </c>
      <c r="R39" s="82">
        <v>0</v>
      </c>
      <c r="S39" s="95">
        <v>86</v>
      </c>
      <c r="T39" s="95">
        <v>63.42</v>
      </c>
      <c r="U39" s="103">
        <v>5.5</v>
      </c>
      <c r="V39" s="103">
        <v>5.5</v>
      </c>
      <c r="W39" s="105">
        <v>5</v>
      </c>
      <c r="X39" s="106">
        <v>2</v>
      </c>
      <c r="Y39" s="269"/>
      <c r="Z39" s="269"/>
    </row>
    <row r="40" spans="1:26" s="83" customFormat="1" ht="59.25" customHeight="1" outlineLevel="2" x14ac:dyDescent="0.4">
      <c r="A40" s="253"/>
      <c r="B40" s="260"/>
      <c r="C40" s="86" t="s">
        <v>710</v>
      </c>
      <c r="D40" s="109" t="s">
        <v>80</v>
      </c>
      <c r="E40" s="255"/>
      <c r="F40" s="255"/>
      <c r="G40" s="260"/>
      <c r="H40" s="260"/>
      <c r="I40" s="88">
        <v>1251.0999999999999</v>
      </c>
      <c r="J40" s="88">
        <v>1251.0999999999999</v>
      </c>
      <c r="K40" s="82" t="s">
        <v>45</v>
      </c>
      <c r="L40" s="82" t="s">
        <v>45</v>
      </c>
      <c r="M40" s="88">
        <v>1251.0999999999999</v>
      </c>
      <c r="N40" s="82" t="s">
        <v>45</v>
      </c>
      <c r="O40" s="82" t="s">
        <v>45</v>
      </c>
      <c r="P40" s="82" t="s">
        <v>45</v>
      </c>
      <c r="Q40" s="82" t="s">
        <v>45</v>
      </c>
      <c r="R40" s="82" t="s">
        <v>45</v>
      </c>
      <c r="S40" s="82" t="s">
        <v>45</v>
      </c>
      <c r="T40" s="82" t="s">
        <v>45</v>
      </c>
      <c r="U40" s="82" t="s">
        <v>45</v>
      </c>
      <c r="V40" s="82" t="s">
        <v>45</v>
      </c>
      <c r="W40" s="82" t="s">
        <v>45</v>
      </c>
      <c r="X40" s="82" t="s">
        <v>45</v>
      </c>
      <c r="Y40" s="269"/>
      <c r="Z40" s="269"/>
    </row>
    <row r="41" spans="1:26" s="83" customFormat="1" ht="59.25" customHeight="1" outlineLevel="2" x14ac:dyDescent="0.4">
      <c r="A41" s="254"/>
      <c r="B41" s="260"/>
      <c r="C41" s="86" t="s">
        <v>712</v>
      </c>
      <c r="D41" s="109" t="s">
        <v>81</v>
      </c>
      <c r="E41" s="255"/>
      <c r="F41" s="255"/>
      <c r="G41" s="260"/>
      <c r="H41" s="260"/>
      <c r="I41" s="88">
        <v>214.6</v>
      </c>
      <c r="J41" s="88">
        <v>214.6</v>
      </c>
      <c r="K41" s="82" t="s">
        <v>45</v>
      </c>
      <c r="L41" s="82" t="s">
        <v>45</v>
      </c>
      <c r="M41" s="88">
        <v>214.6</v>
      </c>
      <c r="N41" s="82" t="s">
        <v>45</v>
      </c>
      <c r="O41" s="82" t="s">
        <v>45</v>
      </c>
      <c r="P41" s="82" t="s">
        <v>45</v>
      </c>
      <c r="Q41" s="82" t="s">
        <v>45</v>
      </c>
      <c r="R41" s="82" t="s">
        <v>45</v>
      </c>
      <c r="S41" s="82" t="s">
        <v>45</v>
      </c>
      <c r="T41" s="82" t="s">
        <v>45</v>
      </c>
      <c r="U41" s="82" t="s">
        <v>45</v>
      </c>
      <c r="V41" s="82" t="s">
        <v>45</v>
      </c>
      <c r="W41" s="82" t="s">
        <v>45</v>
      </c>
      <c r="X41" s="82" t="s">
        <v>45</v>
      </c>
      <c r="Y41" s="269"/>
      <c r="Z41" s="269"/>
    </row>
    <row r="42" spans="1:26" s="83" customFormat="1" ht="59.25" customHeight="1" outlineLevel="2" x14ac:dyDescent="0.4">
      <c r="A42" s="252" t="s">
        <v>128</v>
      </c>
      <c r="B42" s="260"/>
      <c r="C42" s="86" t="s">
        <v>256</v>
      </c>
      <c r="D42" s="109" t="s">
        <v>77</v>
      </c>
      <c r="E42" s="255">
        <v>5.0911</v>
      </c>
      <c r="F42" s="255">
        <v>5.0911</v>
      </c>
      <c r="G42" s="260"/>
      <c r="H42" s="260"/>
      <c r="I42" s="88">
        <v>81530.37</v>
      </c>
      <c r="J42" s="88">
        <v>81530.37</v>
      </c>
      <c r="K42" s="82" t="s">
        <v>45</v>
      </c>
      <c r="L42" s="82" t="s">
        <v>45</v>
      </c>
      <c r="M42" s="88">
        <v>81530.37</v>
      </c>
      <c r="N42" s="82" t="s">
        <v>45</v>
      </c>
      <c r="O42" s="82" t="s">
        <v>45</v>
      </c>
      <c r="P42" s="82" t="s">
        <v>45</v>
      </c>
      <c r="Q42" s="82">
        <v>154</v>
      </c>
      <c r="R42" s="82">
        <v>0</v>
      </c>
      <c r="S42" s="82">
        <v>100</v>
      </c>
      <c r="T42" s="82">
        <v>9.73</v>
      </c>
      <c r="U42" s="103">
        <v>9</v>
      </c>
      <c r="V42" s="103">
        <v>8</v>
      </c>
      <c r="W42" s="105">
        <v>5</v>
      </c>
      <c r="X42" s="106">
        <v>2</v>
      </c>
      <c r="Y42" s="269"/>
      <c r="Z42" s="269"/>
    </row>
    <row r="43" spans="1:26" s="83" customFormat="1" ht="59.25" customHeight="1" outlineLevel="2" x14ac:dyDescent="0.4">
      <c r="A43" s="253"/>
      <c r="B43" s="260"/>
      <c r="C43" s="86" t="s">
        <v>711</v>
      </c>
      <c r="D43" s="109" t="s">
        <v>80</v>
      </c>
      <c r="E43" s="255"/>
      <c r="F43" s="255"/>
      <c r="G43" s="260"/>
      <c r="H43" s="260"/>
      <c r="I43" s="88">
        <v>2051.1999999999998</v>
      </c>
      <c r="J43" s="88">
        <v>2051.1999999999998</v>
      </c>
      <c r="K43" s="82" t="s">
        <v>45</v>
      </c>
      <c r="L43" s="82" t="s">
        <v>45</v>
      </c>
      <c r="M43" s="88">
        <v>2051.1999999999998</v>
      </c>
      <c r="N43" s="82" t="s">
        <v>45</v>
      </c>
      <c r="O43" s="82" t="s">
        <v>45</v>
      </c>
      <c r="P43" s="82" t="s">
        <v>45</v>
      </c>
      <c r="Q43" s="82" t="s">
        <v>45</v>
      </c>
      <c r="R43" s="82" t="s">
        <v>45</v>
      </c>
      <c r="S43" s="82" t="s">
        <v>45</v>
      </c>
      <c r="T43" s="82" t="s">
        <v>45</v>
      </c>
      <c r="U43" s="82" t="s">
        <v>45</v>
      </c>
      <c r="V43" s="82" t="s">
        <v>45</v>
      </c>
      <c r="W43" s="82" t="s">
        <v>45</v>
      </c>
      <c r="X43" s="82" t="s">
        <v>45</v>
      </c>
      <c r="Y43" s="269"/>
      <c r="Z43" s="269"/>
    </row>
    <row r="44" spans="1:26" s="83" customFormat="1" ht="59.25" customHeight="1" outlineLevel="2" x14ac:dyDescent="0.4">
      <c r="A44" s="254"/>
      <c r="B44" s="260"/>
      <c r="C44" s="86" t="s">
        <v>713</v>
      </c>
      <c r="D44" s="109" t="s">
        <v>81</v>
      </c>
      <c r="E44" s="255"/>
      <c r="F44" s="255"/>
      <c r="G44" s="260"/>
      <c r="H44" s="260"/>
      <c r="I44" s="88">
        <v>348</v>
      </c>
      <c r="J44" s="88">
        <v>348</v>
      </c>
      <c r="K44" s="82" t="s">
        <v>45</v>
      </c>
      <c r="L44" s="82" t="s">
        <v>45</v>
      </c>
      <c r="M44" s="88">
        <v>348</v>
      </c>
      <c r="N44" s="82" t="s">
        <v>45</v>
      </c>
      <c r="O44" s="82" t="s">
        <v>45</v>
      </c>
      <c r="P44" s="82" t="s">
        <v>45</v>
      </c>
      <c r="Q44" s="82" t="s">
        <v>45</v>
      </c>
      <c r="R44" s="82" t="s">
        <v>45</v>
      </c>
      <c r="S44" s="82" t="s">
        <v>45</v>
      </c>
      <c r="T44" s="82" t="s">
        <v>45</v>
      </c>
      <c r="U44" s="82" t="s">
        <v>45</v>
      </c>
      <c r="V44" s="82" t="s">
        <v>45</v>
      </c>
      <c r="W44" s="82" t="s">
        <v>45</v>
      </c>
      <c r="X44" s="82" t="s">
        <v>45</v>
      </c>
      <c r="Y44" s="269"/>
      <c r="Z44" s="269"/>
    </row>
    <row r="45" spans="1:26" s="83" customFormat="1" ht="59.25" customHeight="1" outlineLevel="2" x14ac:dyDescent="0.4">
      <c r="A45" s="252" t="s">
        <v>129</v>
      </c>
      <c r="B45" s="260"/>
      <c r="C45" s="86" t="s">
        <v>257</v>
      </c>
      <c r="D45" s="109" t="s">
        <v>77</v>
      </c>
      <c r="E45" s="262">
        <v>5.8561300000000003</v>
      </c>
      <c r="F45" s="262">
        <v>5.8561300000000003</v>
      </c>
      <c r="G45" s="260"/>
      <c r="H45" s="260"/>
      <c r="I45" s="88">
        <v>42900</v>
      </c>
      <c r="J45" s="88">
        <v>42900</v>
      </c>
      <c r="K45" s="82" t="s">
        <v>45</v>
      </c>
      <c r="L45" s="82" t="s">
        <v>45</v>
      </c>
      <c r="M45" s="88">
        <v>42900</v>
      </c>
      <c r="N45" s="82" t="s">
        <v>45</v>
      </c>
      <c r="O45" s="82" t="s">
        <v>45</v>
      </c>
      <c r="P45" s="82" t="s">
        <v>45</v>
      </c>
      <c r="Q45" s="82">
        <v>139</v>
      </c>
      <c r="R45" s="82">
        <v>0</v>
      </c>
      <c r="S45" s="82">
        <v>100</v>
      </c>
      <c r="T45" s="82">
        <v>28.88</v>
      </c>
      <c r="U45" s="103">
        <v>5.5</v>
      </c>
      <c r="V45" s="103">
        <v>5</v>
      </c>
      <c r="W45" s="106">
        <v>5</v>
      </c>
      <c r="X45" s="106">
        <v>2</v>
      </c>
      <c r="Y45" s="269"/>
      <c r="Z45" s="269"/>
    </row>
    <row r="46" spans="1:26" s="83" customFormat="1" ht="71.25" customHeight="1" outlineLevel="2" x14ac:dyDescent="0.4">
      <c r="A46" s="253"/>
      <c r="B46" s="260"/>
      <c r="C46" s="86" t="s">
        <v>258</v>
      </c>
      <c r="D46" s="109" t="s">
        <v>80</v>
      </c>
      <c r="E46" s="262"/>
      <c r="F46" s="262"/>
      <c r="G46" s="260"/>
      <c r="H46" s="260"/>
      <c r="I46" s="88">
        <v>1150</v>
      </c>
      <c r="J46" s="88">
        <v>1150</v>
      </c>
      <c r="K46" s="82" t="s">
        <v>45</v>
      </c>
      <c r="L46" s="82" t="s">
        <v>45</v>
      </c>
      <c r="M46" s="88">
        <v>1150</v>
      </c>
      <c r="N46" s="82" t="s">
        <v>45</v>
      </c>
      <c r="O46" s="82" t="s">
        <v>45</v>
      </c>
      <c r="P46" s="82" t="s">
        <v>45</v>
      </c>
      <c r="Q46" s="82" t="s">
        <v>45</v>
      </c>
      <c r="R46" s="82" t="s">
        <v>45</v>
      </c>
      <c r="S46" s="82" t="s">
        <v>45</v>
      </c>
      <c r="T46" s="82" t="s">
        <v>45</v>
      </c>
      <c r="U46" s="82" t="s">
        <v>45</v>
      </c>
      <c r="V46" s="82" t="s">
        <v>45</v>
      </c>
      <c r="W46" s="82" t="s">
        <v>45</v>
      </c>
      <c r="X46" s="82" t="s">
        <v>45</v>
      </c>
      <c r="Y46" s="269"/>
      <c r="Z46" s="269"/>
    </row>
    <row r="47" spans="1:26" s="83" customFormat="1" ht="71.25" customHeight="1" outlineLevel="2" x14ac:dyDescent="0.4">
      <c r="A47" s="254"/>
      <c r="B47" s="260"/>
      <c r="C47" s="86" t="s">
        <v>259</v>
      </c>
      <c r="D47" s="109" t="s">
        <v>81</v>
      </c>
      <c r="E47" s="262"/>
      <c r="F47" s="262"/>
      <c r="G47" s="260"/>
      <c r="H47" s="260"/>
      <c r="I47" s="88">
        <v>183</v>
      </c>
      <c r="J47" s="88">
        <v>183</v>
      </c>
      <c r="K47" s="82" t="s">
        <v>45</v>
      </c>
      <c r="L47" s="82" t="s">
        <v>45</v>
      </c>
      <c r="M47" s="88">
        <v>183</v>
      </c>
      <c r="N47" s="82" t="s">
        <v>45</v>
      </c>
      <c r="O47" s="82" t="s">
        <v>45</v>
      </c>
      <c r="P47" s="82" t="s">
        <v>45</v>
      </c>
      <c r="Q47" s="82" t="s">
        <v>45</v>
      </c>
      <c r="R47" s="82" t="s">
        <v>45</v>
      </c>
      <c r="S47" s="82" t="s">
        <v>45</v>
      </c>
      <c r="T47" s="82" t="s">
        <v>45</v>
      </c>
      <c r="U47" s="82" t="s">
        <v>45</v>
      </c>
      <c r="V47" s="82" t="s">
        <v>45</v>
      </c>
      <c r="W47" s="82" t="s">
        <v>45</v>
      </c>
      <c r="X47" s="82" t="s">
        <v>45</v>
      </c>
      <c r="Y47" s="269"/>
      <c r="Z47" s="269"/>
    </row>
    <row r="48" spans="1:26" s="83" customFormat="1" ht="71.25" customHeight="1" outlineLevel="2" x14ac:dyDescent="0.4">
      <c r="A48" s="252" t="s">
        <v>130</v>
      </c>
      <c r="B48" s="260"/>
      <c r="C48" s="86" t="s">
        <v>260</v>
      </c>
      <c r="D48" s="109" t="s">
        <v>77</v>
      </c>
      <c r="E48" s="255">
        <v>2.3929999999999998</v>
      </c>
      <c r="F48" s="255">
        <v>2.3929999999999998</v>
      </c>
      <c r="G48" s="260"/>
      <c r="H48" s="260"/>
      <c r="I48" s="88">
        <v>30147</v>
      </c>
      <c r="J48" s="88">
        <v>30147</v>
      </c>
      <c r="K48" s="82" t="s">
        <v>45</v>
      </c>
      <c r="L48" s="82" t="s">
        <v>45</v>
      </c>
      <c r="M48" s="88">
        <v>30147</v>
      </c>
      <c r="N48" s="82" t="s">
        <v>45</v>
      </c>
      <c r="O48" s="82" t="s">
        <v>45</v>
      </c>
      <c r="P48" s="82" t="s">
        <v>45</v>
      </c>
      <c r="Q48" s="82">
        <v>1311.7</v>
      </c>
      <c r="R48" s="82">
        <v>0</v>
      </c>
      <c r="S48" s="82">
        <v>100</v>
      </c>
      <c r="T48" s="82">
        <v>89.78</v>
      </c>
      <c r="U48" s="103">
        <v>5.5</v>
      </c>
      <c r="V48" s="103">
        <v>5</v>
      </c>
      <c r="W48" s="105">
        <v>5</v>
      </c>
      <c r="X48" s="106">
        <v>1</v>
      </c>
      <c r="Y48" s="269"/>
      <c r="Z48" s="269"/>
    </row>
    <row r="49" spans="1:26" s="83" customFormat="1" ht="71.25" customHeight="1" outlineLevel="2" x14ac:dyDescent="0.4">
      <c r="A49" s="253"/>
      <c r="B49" s="260"/>
      <c r="C49" s="86" t="s">
        <v>261</v>
      </c>
      <c r="D49" s="109" t="s">
        <v>80</v>
      </c>
      <c r="E49" s="255"/>
      <c r="F49" s="255"/>
      <c r="G49" s="260"/>
      <c r="H49" s="260"/>
      <c r="I49" s="88">
        <v>906</v>
      </c>
      <c r="J49" s="88">
        <v>906</v>
      </c>
      <c r="K49" s="82" t="s">
        <v>45</v>
      </c>
      <c r="L49" s="82" t="s">
        <v>45</v>
      </c>
      <c r="M49" s="88">
        <v>906</v>
      </c>
      <c r="N49" s="82" t="s">
        <v>45</v>
      </c>
      <c r="O49" s="82" t="s">
        <v>45</v>
      </c>
      <c r="P49" s="82" t="s">
        <v>45</v>
      </c>
      <c r="Q49" s="82" t="s">
        <v>45</v>
      </c>
      <c r="R49" s="82" t="s">
        <v>45</v>
      </c>
      <c r="S49" s="82" t="s">
        <v>45</v>
      </c>
      <c r="T49" s="82" t="s">
        <v>45</v>
      </c>
      <c r="U49" s="82" t="s">
        <v>45</v>
      </c>
      <c r="V49" s="82" t="s">
        <v>45</v>
      </c>
      <c r="W49" s="82" t="s">
        <v>45</v>
      </c>
      <c r="X49" s="82" t="s">
        <v>45</v>
      </c>
      <c r="Y49" s="269"/>
      <c r="Z49" s="269"/>
    </row>
    <row r="50" spans="1:26" s="83" customFormat="1" ht="71.25" customHeight="1" outlineLevel="2" x14ac:dyDescent="0.4">
      <c r="A50" s="254"/>
      <c r="B50" s="260"/>
      <c r="C50" s="86" t="s">
        <v>262</v>
      </c>
      <c r="D50" s="109" t="s">
        <v>81</v>
      </c>
      <c r="E50" s="255"/>
      <c r="F50" s="255"/>
      <c r="G50" s="260"/>
      <c r="H50" s="260"/>
      <c r="I50" s="88">
        <v>313</v>
      </c>
      <c r="J50" s="88">
        <v>313</v>
      </c>
      <c r="K50" s="82" t="s">
        <v>45</v>
      </c>
      <c r="L50" s="82" t="s">
        <v>45</v>
      </c>
      <c r="M50" s="88">
        <v>313</v>
      </c>
      <c r="N50" s="82" t="s">
        <v>45</v>
      </c>
      <c r="O50" s="82" t="s">
        <v>45</v>
      </c>
      <c r="P50" s="82" t="s">
        <v>45</v>
      </c>
      <c r="Q50" s="82" t="s">
        <v>45</v>
      </c>
      <c r="R50" s="82" t="s">
        <v>45</v>
      </c>
      <c r="S50" s="82" t="s">
        <v>45</v>
      </c>
      <c r="T50" s="82" t="s">
        <v>45</v>
      </c>
      <c r="U50" s="82" t="s">
        <v>45</v>
      </c>
      <c r="V50" s="82" t="s">
        <v>45</v>
      </c>
      <c r="W50" s="82" t="s">
        <v>45</v>
      </c>
      <c r="X50" s="82" t="s">
        <v>45</v>
      </c>
      <c r="Y50" s="269"/>
      <c r="Z50" s="269"/>
    </row>
    <row r="51" spans="1:26" s="83" customFormat="1" ht="71.25" customHeight="1" outlineLevel="2" x14ac:dyDescent="0.4">
      <c r="A51" s="252" t="s">
        <v>131</v>
      </c>
      <c r="B51" s="260"/>
      <c r="C51" s="86" t="s">
        <v>263</v>
      </c>
      <c r="D51" s="109" t="s">
        <v>77</v>
      </c>
      <c r="E51" s="255">
        <v>1.121</v>
      </c>
      <c r="F51" s="255">
        <v>1.121</v>
      </c>
      <c r="G51" s="260"/>
      <c r="H51" s="260"/>
      <c r="I51" s="88">
        <v>28691</v>
      </c>
      <c r="J51" s="88">
        <v>28691</v>
      </c>
      <c r="K51" s="82" t="s">
        <v>45</v>
      </c>
      <c r="L51" s="82" t="s">
        <v>45</v>
      </c>
      <c r="M51" s="88">
        <v>28691</v>
      </c>
      <c r="N51" s="82" t="s">
        <v>45</v>
      </c>
      <c r="O51" s="82" t="s">
        <v>45</v>
      </c>
      <c r="P51" s="82" t="s">
        <v>45</v>
      </c>
      <c r="Q51" s="82">
        <v>667.67</v>
      </c>
      <c r="R51" s="82">
        <v>0</v>
      </c>
      <c r="S51" s="82">
        <v>100</v>
      </c>
      <c r="T51" s="82">
        <v>42.88</v>
      </c>
      <c r="U51" s="103">
        <v>5</v>
      </c>
      <c r="V51" s="103">
        <v>5</v>
      </c>
      <c r="W51" s="105">
        <v>3</v>
      </c>
      <c r="X51" s="106">
        <v>1</v>
      </c>
      <c r="Y51" s="269"/>
      <c r="Z51" s="269"/>
    </row>
    <row r="52" spans="1:26" s="83" customFormat="1" ht="71.25" customHeight="1" outlineLevel="2" x14ac:dyDescent="0.4">
      <c r="A52" s="253"/>
      <c r="B52" s="260"/>
      <c r="C52" s="86" t="s">
        <v>264</v>
      </c>
      <c r="D52" s="109" t="s">
        <v>80</v>
      </c>
      <c r="E52" s="255"/>
      <c r="F52" s="255"/>
      <c r="G52" s="260"/>
      <c r="H52" s="260"/>
      <c r="I52" s="88">
        <v>862</v>
      </c>
      <c r="J52" s="88">
        <v>862</v>
      </c>
      <c r="K52" s="82" t="s">
        <v>45</v>
      </c>
      <c r="L52" s="82" t="s">
        <v>45</v>
      </c>
      <c r="M52" s="88">
        <v>862</v>
      </c>
      <c r="N52" s="82" t="s">
        <v>45</v>
      </c>
      <c r="O52" s="82" t="s">
        <v>45</v>
      </c>
      <c r="P52" s="82" t="s">
        <v>45</v>
      </c>
      <c r="Q52" s="82" t="s">
        <v>45</v>
      </c>
      <c r="R52" s="82" t="s">
        <v>45</v>
      </c>
      <c r="S52" s="82" t="s">
        <v>45</v>
      </c>
      <c r="T52" s="82" t="s">
        <v>45</v>
      </c>
      <c r="U52" s="82" t="s">
        <v>45</v>
      </c>
      <c r="V52" s="82" t="s">
        <v>45</v>
      </c>
      <c r="W52" s="82" t="s">
        <v>45</v>
      </c>
      <c r="X52" s="82" t="s">
        <v>45</v>
      </c>
      <c r="Y52" s="269"/>
      <c r="Z52" s="269"/>
    </row>
    <row r="53" spans="1:26" s="83" customFormat="1" ht="71.25" customHeight="1" outlineLevel="2" x14ac:dyDescent="0.4">
      <c r="A53" s="254"/>
      <c r="B53" s="260"/>
      <c r="C53" s="86" t="s">
        <v>265</v>
      </c>
      <c r="D53" s="109" t="s">
        <v>81</v>
      </c>
      <c r="E53" s="255"/>
      <c r="F53" s="255"/>
      <c r="G53" s="260"/>
      <c r="H53" s="260"/>
      <c r="I53" s="88">
        <v>298</v>
      </c>
      <c r="J53" s="88">
        <v>298</v>
      </c>
      <c r="K53" s="82" t="s">
        <v>45</v>
      </c>
      <c r="L53" s="82" t="s">
        <v>45</v>
      </c>
      <c r="M53" s="88">
        <v>298</v>
      </c>
      <c r="N53" s="82" t="s">
        <v>45</v>
      </c>
      <c r="O53" s="82" t="s">
        <v>45</v>
      </c>
      <c r="P53" s="82" t="s">
        <v>45</v>
      </c>
      <c r="Q53" s="82" t="s">
        <v>45</v>
      </c>
      <c r="R53" s="82" t="s">
        <v>45</v>
      </c>
      <c r="S53" s="82" t="s">
        <v>45</v>
      </c>
      <c r="T53" s="82" t="s">
        <v>45</v>
      </c>
      <c r="U53" s="82" t="s">
        <v>45</v>
      </c>
      <c r="V53" s="82" t="s">
        <v>45</v>
      </c>
      <c r="W53" s="82" t="s">
        <v>45</v>
      </c>
      <c r="X53" s="82" t="s">
        <v>45</v>
      </c>
      <c r="Y53" s="269"/>
      <c r="Z53" s="269"/>
    </row>
    <row r="54" spans="1:26" s="83" customFormat="1" ht="71.25" customHeight="1" outlineLevel="2" x14ac:dyDescent="0.4">
      <c r="A54" s="252" t="s">
        <v>132</v>
      </c>
      <c r="B54" s="260"/>
      <c r="C54" s="86" t="s">
        <v>266</v>
      </c>
      <c r="D54" s="109" t="s">
        <v>77</v>
      </c>
      <c r="E54" s="255">
        <v>0.45200000000000001</v>
      </c>
      <c r="F54" s="255">
        <v>0.45200000000000001</v>
      </c>
      <c r="G54" s="260"/>
      <c r="H54" s="260"/>
      <c r="I54" s="88">
        <v>12670.2749</v>
      </c>
      <c r="J54" s="88">
        <v>12670.2749</v>
      </c>
      <c r="K54" s="82" t="s">
        <v>45</v>
      </c>
      <c r="L54" s="82" t="s">
        <v>45</v>
      </c>
      <c r="M54" s="88">
        <v>12670.2749</v>
      </c>
      <c r="N54" s="82" t="s">
        <v>45</v>
      </c>
      <c r="O54" s="82" t="s">
        <v>45</v>
      </c>
      <c r="P54" s="82" t="s">
        <v>45</v>
      </c>
      <c r="Q54" s="82">
        <v>559.79999999999995</v>
      </c>
      <c r="R54" s="82">
        <v>0</v>
      </c>
      <c r="S54" s="82">
        <v>100</v>
      </c>
      <c r="T54" s="82">
        <v>0</v>
      </c>
      <c r="U54" s="103">
        <v>5</v>
      </c>
      <c r="V54" s="103">
        <v>4.5</v>
      </c>
      <c r="W54" s="105">
        <v>0</v>
      </c>
      <c r="X54" s="106">
        <v>0</v>
      </c>
      <c r="Y54" s="269"/>
      <c r="Z54" s="269"/>
    </row>
    <row r="55" spans="1:26" s="83" customFormat="1" ht="71.25" customHeight="1" outlineLevel="2" x14ac:dyDescent="0.4">
      <c r="A55" s="253"/>
      <c r="B55" s="260"/>
      <c r="C55" s="112" t="s">
        <v>267</v>
      </c>
      <c r="D55" s="109" t="s">
        <v>80</v>
      </c>
      <c r="E55" s="255"/>
      <c r="F55" s="255"/>
      <c r="G55" s="260"/>
      <c r="H55" s="260"/>
      <c r="I55" s="113">
        <v>412</v>
      </c>
      <c r="J55" s="113">
        <v>412</v>
      </c>
      <c r="K55" s="82" t="s">
        <v>45</v>
      </c>
      <c r="L55" s="82" t="s">
        <v>45</v>
      </c>
      <c r="M55" s="113">
        <v>412</v>
      </c>
      <c r="N55" s="82" t="s">
        <v>45</v>
      </c>
      <c r="O55" s="82" t="s">
        <v>45</v>
      </c>
      <c r="P55" s="82" t="s">
        <v>45</v>
      </c>
      <c r="Q55" s="82" t="s">
        <v>45</v>
      </c>
      <c r="R55" s="82" t="s">
        <v>45</v>
      </c>
      <c r="S55" s="82" t="s">
        <v>45</v>
      </c>
      <c r="T55" s="82" t="s">
        <v>45</v>
      </c>
      <c r="U55" s="82" t="s">
        <v>45</v>
      </c>
      <c r="V55" s="82" t="s">
        <v>45</v>
      </c>
      <c r="W55" s="82" t="s">
        <v>45</v>
      </c>
      <c r="X55" s="82" t="s">
        <v>45</v>
      </c>
      <c r="Y55" s="269"/>
      <c r="Z55" s="269"/>
    </row>
    <row r="56" spans="1:26" s="83" customFormat="1" ht="71.25" customHeight="1" outlineLevel="2" x14ac:dyDescent="0.4">
      <c r="A56" s="254"/>
      <c r="B56" s="260"/>
      <c r="C56" s="112" t="s">
        <v>268</v>
      </c>
      <c r="D56" s="109" t="s">
        <v>81</v>
      </c>
      <c r="E56" s="255"/>
      <c r="F56" s="255"/>
      <c r="G56" s="260"/>
      <c r="H56" s="260"/>
      <c r="I56" s="114">
        <v>68</v>
      </c>
      <c r="J56" s="115">
        <v>68</v>
      </c>
      <c r="K56" s="82" t="s">
        <v>45</v>
      </c>
      <c r="L56" s="82" t="s">
        <v>45</v>
      </c>
      <c r="M56" s="114">
        <v>68</v>
      </c>
      <c r="N56" s="82" t="s">
        <v>45</v>
      </c>
      <c r="O56" s="82" t="s">
        <v>45</v>
      </c>
      <c r="P56" s="82" t="s">
        <v>45</v>
      </c>
      <c r="Q56" s="82" t="s">
        <v>45</v>
      </c>
      <c r="R56" s="82" t="s">
        <v>45</v>
      </c>
      <c r="S56" s="82" t="s">
        <v>45</v>
      </c>
      <c r="T56" s="82" t="s">
        <v>45</v>
      </c>
      <c r="U56" s="82" t="s">
        <v>45</v>
      </c>
      <c r="V56" s="82" t="s">
        <v>45</v>
      </c>
      <c r="W56" s="82" t="s">
        <v>45</v>
      </c>
      <c r="X56" s="82" t="s">
        <v>45</v>
      </c>
      <c r="Y56" s="269"/>
      <c r="Z56" s="269"/>
    </row>
    <row r="57" spans="1:26" s="83" customFormat="1" ht="71.25" customHeight="1" outlineLevel="2" x14ac:dyDescent="0.4">
      <c r="A57" s="252" t="s">
        <v>133</v>
      </c>
      <c r="B57" s="260"/>
      <c r="C57" s="112" t="s">
        <v>269</v>
      </c>
      <c r="D57" s="109" t="s">
        <v>77</v>
      </c>
      <c r="E57" s="255">
        <v>3.54</v>
      </c>
      <c r="F57" s="255">
        <v>3.54</v>
      </c>
      <c r="G57" s="260"/>
      <c r="H57" s="260"/>
      <c r="I57" s="114">
        <v>54353</v>
      </c>
      <c r="J57" s="115">
        <v>54353</v>
      </c>
      <c r="K57" s="82" t="s">
        <v>45</v>
      </c>
      <c r="L57" s="82" t="s">
        <v>45</v>
      </c>
      <c r="M57" s="114">
        <v>54353</v>
      </c>
      <c r="N57" s="82" t="s">
        <v>45</v>
      </c>
      <c r="O57" s="82" t="s">
        <v>45</v>
      </c>
      <c r="P57" s="82" t="s">
        <v>45</v>
      </c>
      <c r="Q57" s="82">
        <v>642.70000000000005</v>
      </c>
      <c r="R57" s="82">
        <v>0</v>
      </c>
      <c r="S57" s="82">
        <v>100</v>
      </c>
      <c r="T57" s="82">
        <v>6.77</v>
      </c>
      <c r="U57" s="103">
        <v>5</v>
      </c>
      <c r="V57" s="103">
        <v>5</v>
      </c>
      <c r="W57" s="105">
        <v>0</v>
      </c>
      <c r="X57" s="106">
        <v>0</v>
      </c>
      <c r="Y57" s="269"/>
      <c r="Z57" s="269"/>
    </row>
    <row r="58" spans="1:26" s="83" customFormat="1" ht="71.25" customHeight="1" outlineLevel="2" x14ac:dyDescent="0.4">
      <c r="A58" s="253"/>
      <c r="B58" s="260"/>
      <c r="C58" s="112" t="s">
        <v>270</v>
      </c>
      <c r="D58" s="109" t="s">
        <v>80</v>
      </c>
      <c r="E58" s="255"/>
      <c r="F58" s="255"/>
      <c r="G58" s="260"/>
      <c r="H58" s="260"/>
      <c r="I58" s="114">
        <v>1633</v>
      </c>
      <c r="J58" s="115">
        <v>1633</v>
      </c>
      <c r="K58" s="82" t="s">
        <v>45</v>
      </c>
      <c r="L58" s="82" t="s">
        <v>45</v>
      </c>
      <c r="M58" s="114">
        <v>1633</v>
      </c>
      <c r="N58" s="82" t="s">
        <v>45</v>
      </c>
      <c r="O58" s="82" t="s">
        <v>45</v>
      </c>
      <c r="P58" s="82" t="s">
        <v>45</v>
      </c>
      <c r="Q58" s="82" t="s">
        <v>45</v>
      </c>
      <c r="R58" s="82" t="s">
        <v>45</v>
      </c>
      <c r="S58" s="82" t="s">
        <v>45</v>
      </c>
      <c r="T58" s="82" t="s">
        <v>45</v>
      </c>
      <c r="U58" s="82" t="s">
        <v>45</v>
      </c>
      <c r="V58" s="82" t="s">
        <v>45</v>
      </c>
      <c r="W58" s="82" t="s">
        <v>45</v>
      </c>
      <c r="X58" s="82" t="s">
        <v>45</v>
      </c>
      <c r="Y58" s="269"/>
      <c r="Z58" s="269"/>
    </row>
    <row r="59" spans="1:26" s="83" customFormat="1" ht="71.25" customHeight="1" outlineLevel="2" x14ac:dyDescent="0.4">
      <c r="A59" s="254"/>
      <c r="B59" s="260"/>
      <c r="C59" s="112" t="s">
        <v>271</v>
      </c>
      <c r="D59" s="109" t="s">
        <v>81</v>
      </c>
      <c r="E59" s="255"/>
      <c r="F59" s="255"/>
      <c r="G59" s="260"/>
      <c r="H59" s="260"/>
      <c r="I59" s="114">
        <v>564</v>
      </c>
      <c r="J59" s="115">
        <v>564</v>
      </c>
      <c r="K59" s="82" t="s">
        <v>45</v>
      </c>
      <c r="L59" s="82" t="s">
        <v>45</v>
      </c>
      <c r="M59" s="114">
        <v>564</v>
      </c>
      <c r="N59" s="82" t="s">
        <v>45</v>
      </c>
      <c r="O59" s="82" t="s">
        <v>45</v>
      </c>
      <c r="P59" s="82" t="s">
        <v>45</v>
      </c>
      <c r="Q59" s="82" t="s">
        <v>45</v>
      </c>
      <c r="R59" s="82" t="s">
        <v>45</v>
      </c>
      <c r="S59" s="82" t="s">
        <v>45</v>
      </c>
      <c r="T59" s="82" t="s">
        <v>45</v>
      </c>
      <c r="U59" s="82" t="s">
        <v>45</v>
      </c>
      <c r="V59" s="82" t="s">
        <v>45</v>
      </c>
      <c r="W59" s="82" t="s">
        <v>45</v>
      </c>
      <c r="X59" s="82" t="s">
        <v>45</v>
      </c>
      <c r="Y59" s="269"/>
      <c r="Z59" s="269"/>
    </row>
    <row r="60" spans="1:26" s="83" customFormat="1" ht="71.25" customHeight="1" outlineLevel="2" x14ac:dyDescent="0.4">
      <c r="A60" s="252" t="s">
        <v>134</v>
      </c>
      <c r="B60" s="260"/>
      <c r="C60" s="112" t="s">
        <v>272</v>
      </c>
      <c r="D60" s="109" t="s">
        <v>77</v>
      </c>
      <c r="E60" s="255">
        <v>3.01</v>
      </c>
      <c r="F60" s="255">
        <v>3.01</v>
      </c>
      <c r="G60" s="260"/>
      <c r="H60" s="260"/>
      <c r="I60" s="114">
        <v>52805</v>
      </c>
      <c r="J60" s="115">
        <v>52805</v>
      </c>
      <c r="K60" s="82" t="s">
        <v>45</v>
      </c>
      <c r="L60" s="82" t="s">
        <v>45</v>
      </c>
      <c r="M60" s="114">
        <v>52805</v>
      </c>
      <c r="N60" s="82" t="s">
        <v>45</v>
      </c>
      <c r="O60" s="82" t="s">
        <v>45</v>
      </c>
      <c r="P60" s="82" t="s">
        <v>45</v>
      </c>
      <c r="Q60" s="82">
        <v>585.70000000000005</v>
      </c>
      <c r="R60" s="82">
        <v>0</v>
      </c>
      <c r="S60" s="82">
        <v>100</v>
      </c>
      <c r="T60" s="82">
        <v>19.04</v>
      </c>
      <c r="U60" s="82"/>
      <c r="V60" s="82"/>
      <c r="W60" s="105">
        <v>3</v>
      </c>
      <c r="X60" s="106">
        <v>3</v>
      </c>
      <c r="Y60" s="269"/>
      <c r="Z60" s="269"/>
    </row>
    <row r="61" spans="1:26" ht="71.25" customHeight="1" outlineLevel="2" x14ac:dyDescent="0.4">
      <c r="A61" s="253"/>
      <c r="B61" s="260"/>
      <c r="C61" s="112" t="s">
        <v>273</v>
      </c>
      <c r="D61" s="109" t="s">
        <v>80</v>
      </c>
      <c r="E61" s="255"/>
      <c r="F61" s="255"/>
      <c r="G61" s="260"/>
      <c r="H61" s="260"/>
      <c r="I61" s="114">
        <v>1710</v>
      </c>
      <c r="J61" s="115">
        <v>1710</v>
      </c>
      <c r="K61" s="82" t="s">
        <v>45</v>
      </c>
      <c r="L61" s="82" t="s">
        <v>45</v>
      </c>
      <c r="M61" s="114">
        <v>1710</v>
      </c>
      <c r="N61" s="82" t="s">
        <v>45</v>
      </c>
      <c r="O61" s="82" t="s">
        <v>45</v>
      </c>
      <c r="P61" s="82" t="s">
        <v>45</v>
      </c>
      <c r="Q61" s="82" t="s">
        <v>45</v>
      </c>
      <c r="R61" s="82" t="s">
        <v>45</v>
      </c>
      <c r="S61" s="82" t="s">
        <v>45</v>
      </c>
      <c r="T61" s="82" t="s">
        <v>45</v>
      </c>
      <c r="U61" s="82" t="s">
        <v>45</v>
      </c>
      <c r="V61" s="82" t="s">
        <v>45</v>
      </c>
      <c r="W61" s="82" t="s">
        <v>45</v>
      </c>
      <c r="X61" s="82" t="s">
        <v>45</v>
      </c>
      <c r="Y61" s="269"/>
      <c r="Z61" s="269"/>
    </row>
    <row r="62" spans="1:26" ht="71.25" customHeight="1" outlineLevel="2" x14ac:dyDescent="0.4">
      <c r="A62" s="254"/>
      <c r="B62" s="260"/>
      <c r="C62" s="112" t="s">
        <v>274</v>
      </c>
      <c r="D62" s="109" t="s">
        <v>81</v>
      </c>
      <c r="E62" s="255"/>
      <c r="F62" s="255"/>
      <c r="G62" s="260"/>
      <c r="H62" s="260"/>
      <c r="I62" s="114">
        <v>591</v>
      </c>
      <c r="J62" s="115">
        <v>591</v>
      </c>
      <c r="K62" s="82" t="s">
        <v>45</v>
      </c>
      <c r="L62" s="82" t="s">
        <v>45</v>
      </c>
      <c r="M62" s="114">
        <v>591</v>
      </c>
      <c r="N62" s="82" t="s">
        <v>45</v>
      </c>
      <c r="O62" s="82" t="s">
        <v>45</v>
      </c>
      <c r="P62" s="82" t="s">
        <v>45</v>
      </c>
      <c r="Q62" s="82" t="s">
        <v>45</v>
      </c>
      <c r="R62" s="82" t="s">
        <v>45</v>
      </c>
      <c r="S62" s="82" t="s">
        <v>45</v>
      </c>
      <c r="T62" s="82" t="s">
        <v>45</v>
      </c>
      <c r="U62" s="82" t="s">
        <v>45</v>
      </c>
      <c r="V62" s="82" t="s">
        <v>45</v>
      </c>
      <c r="W62" s="82" t="s">
        <v>45</v>
      </c>
      <c r="X62" s="82" t="s">
        <v>45</v>
      </c>
      <c r="Y62" s="269"/>
      <c r="Z62" s="269"/>
    </row>
    <row r="63" spans="1:26" ht="71.25" customHeight="1" outlineLevel="2" x14ac:dyDescent="0.4">
      <c r="A63" s="116" t="s">
        <v>135</v>
      </c>
      <c r="B63" s="260"/>
      <c r="C63" s="112" t="s">
        <v>714</v>
      </c>
      <c r="D63" s="109" t="s">
        <v>77</v>
      </c>
      <c r="E63" s="111">
        <v>6.609</v>
      </c>
      <c r="F63" s="111">
        <v>6.609</v>
      </c>
      <c r="G63" s="260"/>
      <c r="H63" s="260"/>
      <c r="I63" s="114">
        <v>55431</v>
      </c>
      <c r="J63" s="115">
        <v>55431</v>
      </c>
      <c r="K63" s="82" t="s">
        <v>45</v>
      </c>
      <c r="L63" s="82" t="s">
        <v>45</v>
      </c>
      <c r="M63" s="114">
        <v>55431</v>
      </c>
      <c r="N63" s="82" t="s">
        <v>45</v>
      </c>
      <c r="O63" s="82" t="s">
        <v>45</v>
      </c>
      <c r="P63" s="82" t="s">
        <v>45</v>
      </c>
      <c r="Q63" s="82">
        <v>778</v>
      </c>
      <c r="R63" s="82">
        <v>0</v>
      </c>
      <c r="S63" s="82">
        <v>100</v>
      </c>
      <c r="T63" s="82">
        <v>43.37</v>
      </c>
      <c r="U63" s="82" t="s">
        <v>45</v>
      </c>
      <c r="V63" s="82" t="s">
        <v>45</v>
      </c>
      <c r="W63" s="106">
        <v>2</v>
      </c>
      <c r="X63" s="106">
        <v>1</v>
      </c>
      <c r="Y63" s="269"/>
      <c r="Z63" s="269"/>
    </row>
    <row r="64" spans="1:26" ht="71.25" customHeight="1" outlineLevel="2" x14ac:dyDescent="0.4">
      <c r="A64" s="116" t="s">
        <v>136</v>
      </c>
      <c r="B64" s="260"/>
      <c r="C64" s="112" t="s">
        <v>715</v>
      </c>
      <c r="D64" s="109" t="s">
        <v>77</v>
      </c>
      <c r="E64" s="111">
        <v>0.85899999999999999</v>
      </c>
      <c r="F64" s="111">
        <v>0.85899999999999999</v>
      </c>
      <c r="G64" s="260"/>
      <c r="H64" s="260"/>
      <c r="I64" s="114">
        <v>22100</v>
      </c>
      <c r="J64" s="115">
        <v>22100</v>
      </c>
      <c r="K64" s="82" t="s">
        <v>45</v>
      </c>
      <c r="L64" s="82" t="s">
        <v>45</v>
      </c>
      <c r="M64" s="114">
        <v>22100</v>
      </c>
      <c r="N64" s="82" t="s">
        <v>45</v>
      </c>
      <c r="O64" s="82" t="s">
        <v>45</v>
      </c>
      <c r="P64" s="82" t="s">
        <v>45</v>
      </c>
      <c r="Q64" s="82">
        <v>935</v>
      </c>
      <c r="R64" s="82">
        <v>0</v>
      </c>
      <c r="S64" s="82">
        <v>100</v>
      </c>
      <c r="T64" s="82">
        <v>92.8</v>
      </c>
      <c r="U64" s="82" t="s">
        <v>45</v>
      </c>
      <c r="V64" s="82" t="s">
        <v>45</v>
      </c>
      <c r="W64" s="106">
        <v>2</v>
      </c>
      <c r="X64" s="106">
        <v>2</v>
      </c>
      <c r="Y64" s="269"/>
      <c r="Z64" s="269"/>
    </row>
    <row r="65" spans="1:26" ht="71.25" customHeight="1" outlineLevel="2" x14ac:dyDescent="0.4">
      <c r="A65" s="116" t="s">
        <v>137</v>
      </c>
      <c r="B65" s="260"/>
      <c r="C65" s="112" t="s">
        <v>275</v>
      </c>
      <c r="D65" s="109" t="s">
        <v>77</v>
      </c>
      <c r="E65" s="111">
        <v>1.048</v>
      </c>
      <c r="F65" s="111">
        <v>1.048</v>
      </c>
      <c r="G65" s="260"/>
      <c r="H65" s="260"/>
      <c r="I65" s="114">
        <v>9700</v>
      </c>
      <c r="J65" s="115">
        <v>9700</v>
      </c>
      <c r="K65" s="82" t="s">
        <v>45</v>
      </c>
      <c r="L65" s="82" t="s">
        <v>45</v>
      </c>
      <c r="M65" s="114">
        <v>9700</v>
      </c>
      <c r="N65" s="82" t="s">
        <v>45</v>
      </c>
      <c r="O65" s="82" t="s">
        <v>45</v>
      </c>
      <c r="P65" s="82" t="s">
        <v>45</v>
      </c>
      <c r="Q65" s="105">
        <v>157</v>
      </c>
      <c r="R65" s="82">
        <v>0</v>
      </c>
      <c r="S65" s="82">
        <v>92</v>
      </c>
      <c r="T65" s="103">
        <v>66.67</v>
      </c>
      <c r="U65" s="82" t="s">
        <v>45</v>
      </c>
      <c r="V65" s="82" t="s">
        <v>45</v>
      </c>
      <c r="W65" s="105">
        <v>2</v>
      </c>
      <c r="X65" s="105">
        <v>2</v>
      </c>
      <c r="Y65" s="269"/>
      <c r="Z65" s="269"/>
    </row>
    <row r="66" spans="1:26" ht="71.25" customHeight="1" outlineLevel="1" x14ac:dyDescent="0.4">
      <c r="A66" s="78" t="s">
        <v>138</v>
      </c>
      <c r="B66" s="260"/>
      <c r="C66" s="80" t="s">
        <v>276</v>
      </c>
      <c r="D66" s="90" t="s">
        <v>20</v>
      </c>
      <c r="E66" s="117">
        <f>SUM(E67:E93)</f>
        <v>10.6149</v>
      </c>
      <c r="F66" s="117">
        <f>SUM(F67:F93)</f>
        <v>10.6149</v>
      </c>
      <c r="G66" s="260"/>
      <c r="H66" s="260"/>
      <c r="I66" s="84">
        <f>SUM(I67:I93)</f>
        <v>256526.97541000004</v>
      </c>
      <c r="J66" s="118">
        <f>SUM(J67:J93)</f>
        <v>256526.97541000004</v>
      </c>
      <c r="K66" s="82" t="s">
        <v>45</v>
      </c>
      <c r="L66" s="82" t="s">
        <v>45</v>
      </c>
      <c r="M66" s="84">
        <f>SUM(M67:M93)</f>
        <v>256526.97541000004</v>
      </c>
      <c r="N66" s="82" t="s">
        <v>45</v>
      </c>
      <c r="O66" s="82" t="s">
        <v>45</v>
      </c>
      <c r="P66" s="82" t="s">
        <v>45</v>
      </c>
      <c r="Q66" s="82">
        <f>SUM(Q67:Q93)</f>
        <v>113</v>
      </c>
      <c r="R66" s="82">
        <f>SUM(R67:R93)</f>
        <v>0</v>
      </c>
      <c r="S66" s="82"/>
      <c r="T66" s="82"/>
      <c r="U66" s="82"/>
      <c r="V66" s="82"/>
      <c r="W66" s="106"/>
      <c r="X66" s="106"/>
      <c r="Y66" s="269"/>
      <c r="Z66" s="269"/>
    </row>
    <row r="67" spans="1:26" ht="46.5" customHeight="1" outlineLevel="2" x14ac:dyDescent="0.4">
      <c r="A67" s="252" t="s">
        <v>139</v>
      </c>
      <c r="B67" s="260"/>
      <c r="C67" s="119" t="s">
        <v>277</v>
      </c>
      <c r="D67" s="109" t="s">
        <v>77</v>
      </c>
      <c r="E67" s="255">
        <v>0.76</v>
      </c>
      <c r="F67" s="255">
        <v>0.76</v>
      </c>
      <c r="G67" s="260"/>
      <c r="H67" s="260"/>
      <c r="I67" s="114">
        <v>13830</v>
      </c>
      <c r="J67" s="115">
        <v>13830</v>
      </c>
      <c r="K67" s="82" t="s">
        <v>45</v>
      </c>
      <c r="L67" s="82" t="s">
        <v>45</v>
      </c>
      <c r="M67" s="114">
        <v>13830</v>
      </c>
      <c r="N67" s="82" t="s">
        <v>45</v>
      </c>
      <c r="O67" s="82" t="s">
        <v>45</v>
      </c>
      <c r="P67" s="82" t="s">
        <v>45</v>
      </c>
      <c r="Q67" s="82">
        <v>10</v>
      </c>
      <c r="R67" s="82">
        <v>0</v>
      </c>
      <c r="S67" s="82">
        <v>100</v>
      </c>
      <c r="T67" s="103">
        <v>16</v>
      </c>
      <c r="U67" s="95">
        <v>5.5</v>
      </c>
      <c r="V67" s="95">
        <v>5.4</v>
      </c>
      <c r="W67" s="105">
        <v>0</v>
      </c>
      <c r="X67" s="105">
        <v>0</v>
      </c>
      <c r="Y67" s="269"/>
      <c r="Z67" s="269"/>
    </row>
    <row r="68" spans="1:26" ht="46.5" customHeight="1" outlineLevel="2" x14ac:dyDescent="0.4">
      <c r="A68" s="253"/>
      <c r="B68" s="260"/>
      <c r="C68" s="119" t="s">
        <v>716</v>
      </c>
      <c r="D68" s="109" t="s">
        <v>80</v>
      </c>
      <c r="E68" s="255"/>
      <c r="F68" s="255"/>
      <c r="G68" s="260"/>
      <c r="H68" s="260"/>
      <c r="I68" s="88">
        <v>360.8</v>
      </c>
      <c r="J68" s="88">
        <v>360.8</v>
      </c>
      <c r="K68" s="82" t="s">
        <v>45</v>
      </c>
      <c r="L68" s="82" t="s">
        <v>45</v>
      </c>
      <c r="M68" s="88">
        <v>360.8</v>
      </c>
      <c r="N68" s="82" t="s">
        <v>45</v>
      </c>
      <c r="O68" s="82" t="s">
        <v>45</v>
      </c>
      <c r="P68" s="82" t="s">
        <v>45</v>
      </c>
      <c r="Q68" s="82" t="s">
        <v>45</v>
      </c>
      <c r="R68" s="82" t="s">
        <v>45</v>
      </c>
      <c r="S68" s="82" t="s">
        <v>45</v>
      </c>
      <c r="T68" s="82" t="s">
        <v>45</v>
      </c>
      <c r="U68" s="82" t="s">
        <v>45</v>
      </c>
      <c r="V68" s="82" t="s">
        <v>45</v>
      </c>
      <c r="W68" s="82" t="s">
        <v>45</v>
      </c>
      <c r="X68" s="82" t="s">
        <v>45</v>
      </c>
      <c r="Y68" s="269"/>
      <c r="Z68" s="269"/>
    </row>
    <row r="69" spans="1:26" ht="46.5" customHeight="1" outlineLevel="2" x14ac:dyDescent="0.4">
      <c r="A69" s="254"/>
      <c r="B69" s="260"/>
      <c r="C69" s="119" t="s">
        <v>726</v>
      </c>
      <c r="D69" s="109" t="s">
        <v>81</v>
      </c>
      <c r="E69" s="255"/>
      <c r="F69" s="255"/>
      <c r="G69" s="260"/>
      <c r="H69" s="260"/>
      <c r="I69" s="88">
        <v>63.5</v>
      </c>
      <c r="J69" s="88">
        <v>63.5</v>
      </c>
      <c r="K69" s="82" t="s">
        <v>45</v>
      </c>
      <c r="L69" s="82" t="s">
        <v>45</v>
      </c>
      <c r="M69" s="88">
        <v>63.5</v>
      </c>
      <c r="N69" s="82" t="s">
        <v>45</v>
      </c>
      <c r="O69" s="82" t="s">
        <v>45</v>
      </c>
      <c r="P69" s="82" t="s">
        <v>45</v>
      </c>
      <c r="Q69" s="82" t="s">
        <v>45</v>
      </c>
      <c r="R69" s="82" t="s">
        <v>45</v>
      </c>
      <c r="S69" s="82" t="s">
        <v>45</v>
      </c>
      <c r="T69" s="82" t="s">
        <v>45</v>
      </c>
      <c r="U69" s="82" t="s">
        <v>45</v>
      </c>
      <c r="V69" s="82" t="s">
        <v>45</v>
      </c>
      <c r="W69" s="82" t="s">
        <v>45</v>
      </c>
      <c r="X69" s="82" t="s">
        <v>45</v>
      </c>
      <c r="Y69" s="269"/>
      <c r="Z69" s="269"/>
    </row>
    <row r="70" spans="1:26" ht="46.5" customHeight="1" outlineLevel="2" x14ac:dyDescent="0.4">
      <c r="A70" s="252" t="s">
        <v>140</v>
      </c>
      <c r="B70" s="260"/>
      <c r="C70" s="119" t="s">
        <v>278</v>
      </c>
      <c r="D70" s="109" t="s">
        <v>77</v>
      </c>
      <c r="E70" s="255">
        <v>0.30359999999999998</v>
      </c>
      <c r="F70" s="255">
        <v>0.30359999999999998</v>
      </c>
      <c r="G70" s="260"/>
      <c r="H70" s="260"/>
      <c r="I70" s="88">
        <v>7320</v>
      </c>
      <c r="J70" s="88">
        <v>7320</v>
      </c>
      <c r="K70" s="82" t="s">
        <v>45</v>
      </c>
      <c r="L70" s="82" t="s">
        <v>45</v>
      </c>
      <c r="M70" s="88">
        <v>7320</v>
      </c>
      <c r="N70" s="82" t="s">
        <v>45</v>
      </c>
      <c r="O70" s="82" t="s">
        <v>45</v>
      </c>
      <c r="P70" s="82" t="s">
        <v>45</v>
      </c>
      <c r="Q70" s="105">
        <v>33</v>
      </c>
      <c r="R70" s="82">
        <v>0</v>
      </c>
      <c r="S70" s="82">
        <v>100</v>
      </c>
      <c r="T70" s="103">
        <v>0</v>
      </c>
      <c r="U70" s="95">
        <v>5.5</v>
      </c>
      <c r="V70" s="95">
        <v>5.4</v>
      </c>
      <c r="W70" s="105">
        <v>0</v>
      </c>
      <c r="X70" s="105">
        <v>0</v>
      </c>
      <c r="Y70" s="269"/>
      <c r="Z70" s="269"/>
    </row>
    <row r="71" spans="1:26" ht="46.5" customHeight="1" outlineLevel="2" x14ac:dyDescent="0.4">
      <c r="A71" s="253"/>
      <c r="B71" s="260"/>
      <c r="C71" s="119" t="s">
        <v>717</v>
      </c>
      <c r="D71" s="109" t="s">
        <v>80</v>
      </c>
      <c r="E71" s="255"/>
      <c r="F71" s="255"/>
      <c r="G71" s="260"/>
      <c r="H71" s="260"/>
      <c r="I71" s="88">
        <v>191</v>
      </c>
      <c r="J71" s="88">
        <v>191</v>
      </c>
      <c r="K71" s="82" t="s">
        <v>45</v>
      </c>
      <c r="L71" s="82" t="s">
        <v>45</v>
      </c>
      <c r="M71" s="88">
        <v>191</v>
      </c>
      <c r="N71" s="82" t="s">
        <v>45</v>
      </c>
      <c r="O71" s="82" t="s">
        <v>45</v>
      </c>
      <c r="P71" s="82" t="s">
        <v>45</v>
      </c>
      <c r="Q71" s="82" t="s">
        <v>45</v>
      </c>
      <c r="R71" s="82" t="s">
        <v>45</v>
      </c>
      <c r="S71" s="82" t="s">
        <v>45</v>
      </c>
      <c r="T71" s="82" t="s">
        <v>45</v>
      </c>
      <c r="U71" s="82" t="s">
        <v>45</v>
      </c>
      <c r="V71" s="82" t="s">
        <v>45</v>
      </c>
      <c r="W71" s="82" t="s">
        <v>45</v>
      </c>
      <c r="X71" s="82" t="s">
        <v>45</v>
      </c>
      <c r="Y71" s="269"/>
      <c r="Z71" s="269"/>
    </row>
    <row r="72" spans="1:26" ht="46.5" customHeight="1" outlineLevel="2" x14ac:dyDescent="0.4">
      <c r="A72" s="254"/>
      <c r="B72" s="260"/>
      <c r="C72" s="119" t="s">
        <v>725</v>
      </c>
      <c r="D72" s="109" t="s">
        <v>81</v>
      </c>
      <c r="E72" s="255"/>
      <c r="F72" s="255"/>
      <c r="G72" s="260"/>
      <c r="H72" s="260"/>
      <c r="I72" s="88">
        <v>33.5</v>
      </c>
      <c r="J72" s="88">
        <v>33.5</v>
      </c>
      <c r="K72" s="82" t="s">
        <v>45</v>
      </c>
      <c r="L72" s="82" t="s">
        <v>45</v>
      </c>
      <c r="M72" s="88">
        <v>33.5</v>
      </c>
      <c r="N72" s="82" t="s">
        <v>45</v>
      </c>
      <c r="O72" s="82" t="s">
        <v>45</v>
      </c>
      <c r="P72" s="82" t="s">
        <v>45</v>
      </c>
      <c r="Q72" s="82" t="s">
        <v>45</v>
      </c>
      <c r="R72" s="82" t="s">
        <v>45</v>
      </c>
      <c r="S72" s="82" t="s">
        <v>45</v>
      </c>
      <c r="T72" s="82" t="s">
        <v>45</v>
      </c>
      <c r="U72" s="82" t="s">
        <v>45</v>
      </c>
      <c r="V72" s="82" t="s">
        <v>45</v>
      </c>
      <c r="W72" s="82" t="s">
        <v>45</v>
      </c>
      <c r="X72" s="82" t="s">
        <v>45</v>
      </c>
      <c r="Y72" s="269"/>
      <c r="Z72" s="269"/>
    </row>
    <row r="73" spans="1:26" ht="46.5" customHeight="1" outlineLevel="2" x14ac:dyDescent="0.4">
      <c r="A73" s="252" t="s">
        <v>141</v>
      </c>
      <c r="B73" s="260"/>
      <c r="C73" s="86" t="s">
        <v>279</v>
      </c>
      <c r="D73" s="109" t="s">
        <v>77</v>
      </c>
      <c r="E73" s="262">
        <v>0.155</v>
      </c>
      <c r="F73" s="262">
        <v>0.155</v>
      </c>
      <c r="G73" s="260"/>
      <c r="H73" s="260"/>
      <c r="I73" s="88">
        <v>4400</v>
      </c>
      <c r="J73" s="88">
        <v>4400</v>
      </c>
      <c r="K73" s="82" t="s">
        <v>45</v>
      </c>
      <c r="L73" s="82" t="s">
        <v>45</v>
      </c>
      <c r="M73" s="88">
        <v>4400</v>
      </c>
      <c r="N73" s="82" t="s">
        <v>45</v>
      </c>
      <c r="O73" s="82" t="s">
        <v>45</v>
      </c>
      <c r="P73" s="82" t="s">
        <v>45</v>
      </c>
      <c r="Q73" s="82">
        <v>70</v>
      </c>
      <c r="R73" s="82">
        <v>0</v>
      </c>
      <c r="S73" s="82">
        <v>69.7</v>
      </c>
      <c r="T73" s="103">
        <v>25.22</v>
      </c>
      <c r="U73" s="95">
        <v>5.5</v>
      </c>
      <c r="V73" s="95">
        <v>5.45</v>
      </c>
      <c r="W73" s="105">
        <v>3</v>
      </c>
      <c r="X73" s="105">
        <v>3</v>
      </c>
      <c r="Y73" s="269"/>
      <c r="Z73" s="269"/>
    </row>
    <row r="74" spans="1:26" ht="71.25" customHeight="1" outlineLevel="2" x14ac:dyDescent="0.4">
      <c r="A74" s="253"/>
      <c r="B74" s="260"/>
      <c r="C74" s="86" t="s">
        <v>718</v>
      </c>
      <c r="D74" s="109" t="s">
        <v>80</v>
      </c>
      <c r="E74" s="262"/>
      <c r="F74" s="262"/>
      <c r="G74" s="260"/>
      <c r="H74" s="260"/>
      <c r="I74" s="88">
        <v>103.3</v>
      </c>
      <c r="J74" s="88">
        <v>103.3</v>
      </c>
      <c r="K74" s="82" t="s">
        <v>45</v>
      </c>
      <c r="L74" s="82" t="s">
        <v>45</v>
      </c>
      <c r="M74" s="88">
        <v>103.3</v>
      </c>
      <c r="N74" s="82" t="s">
        <v>45</v>
      </c>
      <c r="O74" s="82" t="s">
        <v>45</v>
      </c>
      <c r="P74" s="82" t="s">
        <v>45</v>
      </c>
      <c r="Q74" s="82" t="s">
        <v>45</v>
      </c>
      <c r="R74" s="82" t="s">
        <v>45</v>
      </c>
      <c r="S74" s="82" t="s">
        <v>45</v>
      </c>
      <c r="T74" s="82" t="s">
        <v>45</v>
      </c>
      <c r="U74" s="82" t="s">
        <v>45</v>
      </c>
      <c r="V74" s="82" t="s">
        <v>45</v>
      </c>
      <c r="W74" s="82" t="s">
        <v>45</v>
      </c>
      <c r="X74" s="82" t="s">
        <v>45</v>
      </c>
      <c r="Y74" s="269"/>
      <c r="Z74" s="269"/>
    </row>
    <row r="75" spans="1:26" ht="75" customHeight="1" outlineLevel="2" x14ac:dyDescent="0.4">
      <c r="A75" s="254"/>
      <c r="B75" s="260"/>
      <c r="C75" s="86" t="s">
        <v>727</v>
      </c>
      <c r="D75" s="109" t="s">
        <v>81</v>
      </c>
      <c r="E75" s="262"/>
      <c r="F75" s="262"/>
      <c r="G75" s="260"/>
      <c r="H75" s="260"/>
      <c r="I75" s="88">
        <v>18.7</v>
      </c>
      <c r="J75" s="88">
        <v>18.7</v>
      </c>
      <c r="K75" s="82" t="s">
        <v>45</v>
      </c>
      <c r="L75" s="82" t="s">
        <v>45</v>
      </c>
      <c r="M75" s="88">
        <v>18.7</v>
      </c>
      <c r="N75" s="82" t="s">
        <v>45</v>
      </c>
      <c r="O75" s="82" t="s">
        <v>45</v>
      </c>
      <c r="P75" s="82" t="s">
        <v>45</v>
      </c>
      <c r="Q75" s="82" t="s">
        <v>45</v>
      </c>
      <c r="R75" s="82" t="s">
        <v>45</v>
      </c>
      <c r="S75" s="82" t="s">
        <v>45</v>
      </c>
      <c r="T75" s="82" t="s">
        <v>45</v>
      </c>
      <c r="U75" s="82" t="s">
        <v>45</v>
      </c>
      <c r="V75" s="82" t="s">
        <v>45</v>
      </c>
      <c r="W75" s="82" t="s">
        <v>45</v>
      </c>
      <c r="X75" s="82" t="s">
        <v>45</v>
      </c>
      <c r="Y75" s="269"/>
      <c r="Z75" s="269"/>
    </row>
    <row r="76" spans="1:26" ht="46.5" customHeight="1" outlineLevel="2" x14ac:dyDescent="0.4">
      <c r="A76" s="252" t="s">
        <v>142</v>
      </c>
      <c r="B76" s="260"/>
      <c r="C76" s="86" t="s">
        <v>280</v>
      </c>
      <c r="D76" s="109" t="s">
        <v>77</v>
      </c>
      <c r="E76" s="255">
        <v>2.2240000000000002</v>
      </c>
      <c r="F76" s="255">
        <v>2.2240000000000002</v>
      </c>
      <c r="G76" s="260"/>
      <c r="H76" s="260"/>
      <c r="I76" s="88">
        <v>68274.795410000006</v>
      </c>
      <c r="J76" s="88">
        <v>68274.795410000006</v>
      </c>
      <c r="K76" s="82" t="s">
        <v>45</v>
      </c>
      <c r="L76" s="82" t="s">
        <v>45</v>
      </c>
      <c r="M76" s="88">
        <v>68274.795410000006</v>
      </c>
      <c r="N76" s="82" t="s">
        <v>45</v>
      </c>
      <c r="O76" s="82" t="s">
        <v>45</v>
      </c>
      <c r="P76" s="82" t="s">
        <v>45</v>
      </c>
      <c r="Q76" s="82">
        <v>0</v>
      </c>
      <c r="R76" s="82">
        <v>0</v>
      </c>
      <c r="S76" s="82">
        <v>100</v>
      </c>
      <c r="T76" s="103">
        <v>54.99</v>
      </c>
      <c r="U76" s="95">
        <v>5.5</v>
      </c>
      <c r="V76" s="95">
        <v>5.5</v>
      </c>
      <c r="W76" s="105">
        <v>1</v>
      </c>
      <c r="X76" s="105">
        <v>1</v>
      </c>
      <c r="Y76" s="269"/>
      <c r="Z76" s="269"/>
    </row>
    <row r="77" spans="1:26" ht="67.5" customHeight="1" outlineLevel="2" x14ac:dyDescent="0.4">
      <c r="A77" s="253"/>
      <c r="B77" s="260"/>
      <c r="C77" s="112" t="s">
        <v>719</v>
      </c>
      <c r="D77" s="109" t="s">
        <v>80</v>
      </c>
      <c r="E77" s="255"/>
      <c r="F77" s="255"/>
      <c r="G77" s="260"/>
      <c r="H77" s="260"/>
      <c r="I77" s="88">
        <v>2441</v>
      </c>
      <c r="J77" s="88">
        <v>2441</v>
      </c>
      <c r="K77" s="82" t="s">
        <v>45</v>
      </c>
      <c r="L77" s="82" t="s">
        <v>45</v>
      </c>
      <c r="M77" s="88">
        <v>2441</v>
      </c>
      <c r="N77" s="82" t="s">
        <v>45</v>
      </c>
      <c r="O77" s="82" t="s">
        <v>45</v>
      </c>
      <c r="P77" s="82" t="s">
        <v>45</v>
      </c>
      <c r="Q77" s="82" t="s">
        <v>45</v>
      </c>
      <c r="R77" s="82" t="s">
        <v>45</v>
      </c>
      <c r="S77" s="82" t="s">
        <v>45</v>
      </c>
      <c r="T77" s="82" t="s">
        <v>45</v>
      </c>
      <c r="U77" s="82" t="s">
        <v>45</v>
      </c>
      <c r="V77" s="82" t="s">
        <v>45</v>
      </c>
      <c r="W77" s="82" t="s">
        <v>45</v>
      </c>
      <c r="X77" s="82" t="s">
        <v>45</v>
      </c>
      <c r="Y77" s="269"/>
      <c r="Z77" s="269"/>
    </row>
    <row r="78" spans="1:26" ht="80.25" customHeight="1" outlineLevel="2" x14ac:dyDescent="0.4">
      <c r="A78" s="254"/>
      <c r="B78" s="260"/>
      <c r="C78" s="112" t="s">
        <v>728</v>
      </c>
      <c r="D78" s="109" t="s">
        <v>81</v>
      </c>
      <c r="E78" s="255"/>
      <c r="F78" s="255"/>
      <c r="G78" s="260"/>
      <c r="H78" s="260"/>
      <c r="I78" s="88">
        <v>423.6</v>
      </c>
      <c r="J78" s="88">
        <v>423.6</v>
      </c>
      <c r="K78" s="82" t="s">
        <v>45</v>
      </c>
      <c r="L78" s="82" t="s">
        <v>45</v>
      </c>
      <c r="M78" s="88">
        <v>423.6</v>
      </c>
      <c r="N78" s="82" t="s">
        <v>45</v>
      </c>
      <c r="O78" s="82" t="s">
        <v>45</v>
      </c>
      <c r="P78" s="82" t="s">
        <v>45</v>
      </c>
      <c r="Q78" s="82" t="s">
        <v>45</v>
      </c>
      <c r="R78" s="82" t="s">
        <v>45</v>
      </c>
      <c r="S78" s="82" t="s">
        <v>45</v>
      </c>
      <c r="T78" s="82" t="s">
        <v>45</v>
      </c>
      <c r="U78" s="82" t="s">
        <v>45</v>
      </c>
      <c r="V78" s="82" t="s">
        <v>45</v>
      </c>
      <c r="W78" s="82" t="s">
        <v>45</v>
      </c>
      <c r="X78" s="82" t="s">
        <v>45</v>
      </c>
      <c r="Y78" s="269"/>
      <c r="Z78" s="269"/>
    </row>
    <row r="79" spans="1:26" ht="46.5" customHeight="1" outlineLevel="2" x14ac:dyDescent="0.4">
      <c r="A79" s="252" t="s">
        <v>143</v>
      </c>
      <c r="B79" s="260"/>
      <c r="C79" s="112" t="s">
        <v>281</v>
      </c>
      <c r="D79" s="109" t="s">
        <v>77</v>
      </c>
      <c r="E79" s="255">
        <v>2.742</v>
      </c>
      <c r="F79" s="255">
        <v>2.742</v>
      </c>
      <c r="G79" s="260"/>
      <c r="H79" s="260"/>
      <c r="I79" s="88">
        <v>62830</v>
      </c>
      <c r="J79" s="88">
        <v>62830</v>
      </c>
      <c r="K79" s="82" t="s">
        <v>45</v>
      </c>
      <c r="L79" s="82" t="s">
        <v>45</v>
      </c>
      <c r="M79" s="88">
        <v>62830</v>
      </c>
      <c r="N79" s="82" t="s">
        <v>45</v>
      </c>
      <c r="O79" s="82" t="s">
        <v>45</v>
      </c>
      <c r="P79" s="82" t="s">
        <v>45</v>
      </c>
      <c r="Q79" s="82">
        <v>0</v>
      </c>
      <c r="R79" s="82">
        <v>0</v>
      </c>
      <c r="S79" s="82">
        <v>100</v>
      </c>
      <c r="T79" s="103">
        <v>22.4</v>
      </c>
      <c r="U79" s="95">
        <v>7.5</v>
      </c>
      <c r="V79" s="95">
        <v>7</v>
      </c>
      <c r="W79" s="105">
        <v>4</v>
      </c>
      <c r="X79" s="105">
        <v>2</v>
      </c>
      <c r="Y79" s="269"/>
      <c r="Z79" s="269"/>
    </row>
    <row r="80" spans="1:26" ht="46.5" customHeight="1" outlineLevel="2" x14ac:dyDescent="0.4">
      <c r="A80" s="253"/>
      <c r="B80" s="260"/>
      <c r="C80" s="120" t="s">
        <v>720</v>
      </c>
      <c r="D80" s="109" t="s">
        <v>80</v>
      </c>
      <c r="E80" s="255"/>
      <c r="F80" s="255"/>
      <c r="G80" s="260"/>
      <c r="H80" s="260"/>
      <c r="I80" s="88">
        <v>1189</v>
      </c>
      <c r="J80" s="88">
        <v>1189</v>
      </c>
      <c r="K80" s="82" t="s">
        <v>45</v>
      </c>
      <c r="L80" s="82" t="s">
        <v>45</v>
      </c>
      <c r="M80" s="88">
        <v>1189</v>
      </c>
      <c r="N80" s="82" t="s">
        <v>45</v>
      </c>
      <c r="O80" s="82" t="s">
        <v>45</v>
      </c>
      <c r="P80" s="82" t="s">
        <v>45</v>
      </c>
      <c r="Q80" s="82" t="s">
        <v>45</v>
      </c>
      <c r="R80" s="82" t="s">
        <v>45</v>
      </c>
      <c r="S80" s="82" t="s">
        <v>45</v>
      </c>
      <c r="T80" s="82" t="s">
        <v>45</v>
      </c>
      <c r="U80" s="82" t="s">
        <v>45</v>
      </c>
      <c r="V80" s="82" t="s">
        <v>45</v>
      </c>
      <c r="W80" s="82" t="s">
        <v>45</v>
      </c>
      <c r="X80" s="82" t="s">
        <v>45</v>
      </c>
      <c r="Y80" s="269"/>
      <c r="Z80" s="269"/>
    </row>
    <row r="81" spans="1:26" ht="46.5" customHeight="1" outlineLevel="2" x14ac:dyDescent="0.4">
      <c r="A81" s="254"/>
      <c r="B81" s="260"/>
      <c r="C81" s="121" t="s">
        <v>729</v>
      </c>
      <c r="D81" s="109" t="s">
        <v>81</v>
      </c>
      <c r="E81" s="255"/>
      <c r="F81" s="255"/>
      <c r="G81" s="260"/>
      <c r="H81" s="260"/>
      <c r="I81" s="88">
        <v>268</v>
      </c>
      <c r="J81" s="88">
        <v>268</v>
      </c>
      <c r="K81" s="82" t="s">
        <v>45</v>
      </c>
      <c r="L81" s="82" t="s">
        <v>45</v>
      </c>
      <c r="M81" s="88">
        <v>268</v>
      </c>
      <c r="N81" s="82" t="s">
        <v>45</v>
      </c>
      <c r="O81" s="82" t="s">
        <v>45</v>
      </c>
      <c r="P81" s="82" t="s">
        <v>45</v>
      </c>
      <c r="Q81" s="82" t="s">
        <v>45</v>
      </c>
      <c r="R81" s="82" t="s">
        <v>45</v>
      </c>
      <c r="S81" s="82" t="s">
        <v>45</v>
      </c>
      <c r="T81" s="82" t="s">
        <v>45</v>
      </c>
      <c r="U81" s="82" t="s">
        <v>45</v>
      </c>
      <c r="V81" s="82" t="s">
        <v>45</v>
      </c>
      <c r="W81" s="82" t="s">
        <v>45</v>
      </c>
      <c r="X81" s="82" t="s">
        <v>45</v>
      </c>
      <c r="Y81" s="269"/>
      <c r="Z81" s="269"/>
    </row>
    <row r="82" spans="1:26" ht="46.5" customHeight="1" outlineLevel="2" x14ac:dyDescent="0.4">
      <c r="A82" s="252" t="s">
        <v>144</v>
      </c>
      <c r="B82" s="260"/>
      <c r="C82" s="121" t="s">
        <v>282</v>
      </c>
      <c r="D82" s="109" t="s">
        <v>77</v>
      </c>
      <c r="E82" s="255">
        <v>1.5523</v>
      </c>
      <c r="F82" s="255">
        <v>1.5523</v>
      </c>
      <c r="G82" s="260"/>
      <c r="H82" s="260"/>
      <c r="I82" s="88">
        <v>28610</v>
      </c>
      <c r="J82" s="88">
        <v>28610</v>
      </c>
      <c r="K82" s="82" t="s">
        <v>45</v>
      </c>
      <c r="L82" s="82" t="s">
        <v>45</v>
      </c>
      <c r="M82" s="88">
        <v>28610</v>
      </c>
      <c r="N82" s="82" t="s">
        <v>45</v>
      </c>
      <c r="O82" s="82" t="s">
        <v>45</v>
      </c>
      <c r="P82" s="82" t="s">
        <v>45</v>
      </c>
      <c r="Q82" s="82">
        <v>0</v>
      </c>
      <c r="R82" s="82">
        <v>0</v>
      </c>
      <c r="S82" s="105">
        <v>100</v>
      </c>
      <c r="T82" s="122" t="s">
        <v>706</v>
      </c>
      <c r="U82" s="95">
        <v>5.5</v>
      </c>
      <c r="V82" s="95">
        <v>5.5</v>
      </c>
      <c r="W82" s="105">
        <v>0</v>
      </c>
      <c r="X82" s="105">
        <v>0</v>
      </c>
      <c r="Y82" s="269"/>
      <c r="Z82" s="269"/>
    </row>
    <row r="83" spans="1:26" ht="46.5" customHeight="1" outlineLevel="2" x14ac:dyDescent="0.4">
      <c r="A83" s="253"/>
      <c r="B83" s="260"/>
      <c r="C83" s="121" t="s">
        <v>721</v>
      </c>
      <c r="D83" s="109" t="s">
        <v>80</v>
      </c>
      <c r="E83" s="255"/>
      <c r="F83" s="255"/>
      <c r="G83" s="260"/>
      <c r="H83" s="260"/>
      <c r="I83" s="88">
        <v>583.6</v>
      </c>
      <c r="J83" s="88">
        <v>583.6</v>
      </c>
      <c r="K83" s="82" t="s">
        <v>45</v>
      </c>
      <c r="L83" s="82" t="s">
        <v>45</v>
      </c>
      <c r="M83" s="88">
        <v>583.6</v>
      </c>
      <c r="N83" s="82" t="s">
        <v>45</v>
      </c>
      <c r="O83" s="82" t="s">
        <v>45</v>
      </c>
      <c r="P83" s="82" t="s">
        <v>45</v>
      </c>
      <c r="Q83" s="82" t="s">
        <v>45</v>
      </c>
      <c r="R83" s="82" t="s">
        <v>45</v>
      </c>
      <c r="S83" s="82" t="s">
        <v>45</v>
      </c>
      <c r="T83" s="82" t="s">
        <v>45</v>
      </c>
      <c r="U83" s="82" t="s">
        <v>45</v>
      </c>
      <c r="V83" s="82" t="s">
        <v>45</v>
      </c>
      <c r="W83" s="82" t="s">
        <v>45</v>
      </c>
      <c r="X83" s="82" t="s">
        <v>45</v>
      </c>
      <c r="Y83" s="269"/>
      <c r="Z83" s="269"/>
    </row>
    <row r="84" spans="1:26" ht="46.5" customHeight="1" outlineLevel="2" x14ac:dyDescent="0.4">
      <c r="A84" s="254"/>
      <c r="B84" s="260"/>
      <c r="C84" s="121" t="s">
        <v>730</v>
      </c>
      <c r="D84" s="109" t="s">
        <v>81</v>
      </c>
      <c r="E84" s="255"/>
      <c r="F84" s="255"/>
      <c r="G84" s="260"/>
      <c r="H84" s="260"/>
      <c r="I84" s="88">
        <v>131.5</v>
      </c>
      <c r="J84" s="88">
        <v>131.5</v>
      </c>
      <c r="K84" s="82" t="s">
        <v>45</v>
      </c>
      <c r="L84" s="82" t="s">
        <v>45</v>
      </c>
      <c r="M84" s="88">
        <v>131.5</v>
      </c>
      <c r="N84" s="82" t="s">
        <v>45</v>
      </c>
      <c r="O84" s="82" t="s">
        <v>45</v>
      </c>
      <c r="P84" s="82" t="s">
        <v>45</v>
      </c>
      <c r="Q84" s="82" t="s">
        <v>45</v>
      </c>
      <c r="R84" s="82" t="s">
        <v>45</v>
      </c>
      <c r="S84" s="82" t="s">
        <v>45</v>
      </c>
      <c r="T84" s="82" t="s">
        <v>45</v>
      </c>
      <c r="U84" s="82" t="s">
        <v>45</v>
      </c>
      <c r="V84" s="82" t="s">
        <v>45</v>
      </c>
      <c r="W84" s="82" t="s">
        <v>45</v>
      </c>
      <c r="X84" s="82" t="s">
        <v>45</v>
      </c>
      <c r="Y84" s="269"/>
      <c r="Z84" s="269"/>
    </row>
    <row r="85" spans="1:26" ht="46.5" customHeight="1" outlineLevel="2" x14ac:dyDescent="0.4">
      <c r="A85" s="252" t="s">
        <v>145</v>
      </c>
      <c r="B85" s="260"/>
      <c r="C85" s="121" t="s">
        <v>283</v>
      </c>
      <c r="D85" s="109" t="s">
        <v>77</v>
      </c>
      <c r="E85" s="255">
        <v>0.58299999999999996</v>
      </c>
      <c r="F85" s="255">
        <v>0.58299999999999996</v>
      </c>
      <c r="G85" s="260"/>
      <c r="H85" s="260"/>
      <c r="I85" s="88">
        <v>13230</v>
      </c>
      <c r="J85" s="88">
        <v>13230</v>
      </c>
      <c r="K85" s="82" t="s">
        <v>45</v>
      </c>
      <c r="L85" s="82" t="s">
        <v>45</v>
      </c>
      <c r="M85" s="88">
        <v>13230</v>
      </c>
      <c r="N85" s="82" t="s">
        <v>45</v>
      </c>
      <c r="O85" s="82" t="s">
        <v>45</v>
      </c>
      <c r="P85" s="82" t="s">
        <v>45</v>
      </c>
      <c r="Q85" s="82">
        <v>0</v>
      </c>
      <c r="R85" s="82">
        <v>0</v>
      </c>
      <c r="S85" s="105">
        <v>100</v>
      </c>
      <c r="T85" s="105">
        <v>56.94</v>
      </c>
      <c r="U85" s="82"/>
      <c r="V85" s="82"/>
      <c r="W85" s="105">
        <v>0</v>
      </c>
      <c r="X85" s="105">
        <v>0</v>
      </c>
      <c r="Y85" s="269"/>
      <c r="Z85" s="269"/>
    </row>
    <row r="86" spans="1:26" ht="46.5" customHeight="1" outlineLevel="2" x14ac:dyDescent="0.4">
      <c r="A86" s="253"/>
      <c r="B86" s="260"/>
      <c r="C86" s="112" t="s">
        <v>722</v>
      </c>
      <c r="D86" s="109" t="s">
        <v>80</v>
      </c>
      <c r="E86" s="255"/>
      <c r="F86" s="255"/>
      <c r="G86" s="260"/>
      <c r="H86" s="260"/>
      <c r="I86" s="88">
        <v>328</v>
      </c>
      <c r="J86" s="88">
        <v>328</v>
      </c>
      <c r="K86" s="82" t="s">
        <v>45</v>
      </c>
      <c r="L86" s="82" t="s">
        <v>45</v>
      </c>
      <c r="M86" s="88">
        <v>328</v>
      </c>
      <c r="N86" s="82" t="s">
        <v>45</v>
      </c>
      <c r="O86" s="82" t="s">
        <v>45</v>
      </c>
      <c r="P86" s="82" t="s">
        <v>45</v>
      </c>
      <c r="Q86" s="82" t="s">
        <v>45</v>
      </c>
      <c r="R86" s="82" t="s">
        <v>45</v>
      </c>
      <c r="S86" s="82" t="s">
        <v>45</v>
      </c>
      <c r="T86" s="82" t="s">
        <v>45</v>
      </c>
      <c r="U86" s="82" t="s">
        <v>45</v>
      </c>
      <c r="V86" s="82" t="s">
        <v>45</v>
      </c>
      <c r="W86" s="82" t="s">
        <v>45</v>
      </c>
      <c r="X86" s="82" t="s">
        <v>45</v>
      </c>
      <c r="Y86" s="269"/>
      <c r="Z86" s="269"/>
    </row>
    <row r="87" spans="1:26" ht="46.5" customHeight="1" outlineLevel="2" x14ac:dyDescent="0.4">
      <c r="A87" s="254"/>
      <c r="B87" s="260"/>
      <c r="C87" s="112" t="s">
        <v>731</v>
      </c>
      <c r="D87" s="109" t="s">
        <v>81</v>
      </c>
      <c r="E87" s="255"/>
      <c r="F87" s="255"/>
      <c r="G87" s="260"/>
      <c r="H87" s="260"/>
      <c r="I87" s="88">
        <v>56.38</v>
      </c>
      <c r="J87" s="88">
        <v>56.38</v>
      </c>
      <c r="K87" s="82" t="s">
        <v>45</v>
      </c>
      <c r="L87" s="82" t="s">
        <v>45</v>
      </c>
      <c r="M87" s="88">
        <v>56.38</v>
      </c>
      <c r="N87" s="82" t="s">
        <v>45</v>
      </c>
      <c r="O87" s="82" t="s">
        <v>45</v>
      </c>
      <c r="P87" s="82" t="s">
        <v>45</v>
      </c>
      <c r="Q87" s="82" t="s">
        <v>45</v>
      </c>
      <c r="R87" s="82" t="s">
        <v>45</v>
      </c>
      <c r="S87" s="82" t="s">
        <v>45</v>
      </c>
      <c r="T87" s="82" t="s">
        <v>45</v>
      </c>
      <c r="U87" s="82" t="s">
        <v>45</v>
      </c>
      <c r="V87" s="82" t="s">
        <v>45</v>
      </c>
      <c r="W87" s="82" t="s">
        <v>45</v>
      </c>
      <c r="X87" s="82" t="s">
        <v>45</v>
      </c>
      <c r="Y87" s="269"/>
      <c r="Z87" s="269"/>
    </row>
    <row r="88" spans="1:26" ht="46.5" customHeight="1" outlineLevel="2" x14ac:dyDescent="0.4">
      <c r="A88" s="252" t="s">
        <v>146</v>
      </c>
      <c r="B88" s="260"/>
      <c r="C88" s="112" t="s">
        <v>284</v>
      </c>
      <c r="D88" s="109" t="s">
        <v>77</v>
      </c>
      <c r="E88" s="255">
        <v>0.51700000000000002</v>
      </c>
      <c r="F88" s="255">
        <v>0.51700000000000002</v>
      </c>
      <c r="G88" s="260"/>
      <c r="H88" s="260"/>
      <c r="I88" s="88">
        <v>12350</v>
      </c>
      <c r="J88" s="88">
        <v>12350</v>
      </c>
      <c r="K88" s="82" t="s">
        <v>45</v>
      </c>
      <c r="L88" s="82" t="s">
        <v>45</v>
      </c>
      <c r="M88" s="88">
        <v>12350</v>
      </c>
      <c r="N88" s="82" t="s">
        <v>45</v>
      </c>
      <c r="O88" s="82" t="s">
        <v>45</v>
      </c>
      <c r="P88" s="82" t="s">
        <v>45</v>
      </c>
      <c r="Q88" s="82">
        <v>0</v>
      </c>
      <c r="R88" s="82">
        <v>0</v>
      </c>
      <c r="S88" s="105">
        <v>100</v>
      </c>
      <c r="T88" s="105">
        <v>72.55</v>
      </c>
      <c r="U88" s="82"/>
      <c r="V88" s="82"/>
      <c r="W88" s="105">
        <v>0</v>
      </c>
      <c r="X88" s="105">
        <v>0</v>
      </c>
      <c r="Y88" s="269"/>
      <c r="Z88" s="269"/>
    </row>
    <row r="89" spans="1:26" ht="46.5" customHeight="1" outlineLevel="2" x14ac:dyDescent="0.4">
      <c r="A89" s="253"/>
      <c r="B89" s="260"/>
      <c r="C89" s="112" t="s">
        <v>723</v>
      </c>
      <c r="D89" s="109" t="s">
        <v>80</v>
      </c>
      <c r="E89" s="255"/>
      <c r="F89" s="255"/>
      <c r="G89" s="260"/>
      <c r="H89" s="260"/>
      <c r="I89" s="88">
        <v>251.8</v>
      </c>
      <c r="J89" s="88">
        <v>251.8</v>
      </c>
      <c r="K89" s="82" t="s">
        <v>45</v>
      </c>
      <c r="L89" s="82" t="s">
        <v>45</v>
      </c>
      <c r="M89" s="88">
        <v>251.8</v>
      </c>
      <c r="N89" s="82" t="s">
        <v>45</v>
      </c>
      <c r="O89" s="82" t="s">
        <v>45</v>
      </c>
      <c r="P89" s="82" t="s">
        <v>45</v>
      </c>
      <c r="Q89" s="82" t="s">
        <v>45</v>
      </c>
      <c r="R89" s="82" t="s">
        <v>45</v>
      </c>
      <c r="S89" s="82" t="s">
        <v>45</v>
      </c>
      <c r="T89" s="82" t="s">
        <v>45</v>
      </c>
      <c r="U89" s="82" t="s">
        <v>45</v>
      </c>
      <c r="V89" s="82" t="s">
        <v>45</v>
      </c>
      <c r="W89" s="82" t="s">
        <v>45</v>
      </c>
      <c r="X89" s="82" t="s">
        <v>45</v>
      </c>
      <c r="Y89" s="269"/>
      <c r="Z89" s="269"/>
    </row>
    <row r="90" spans="1:26" ht="46.5" customHeight="1" outlineLevel="2" x14ac:dyDescent="0.4">
      <c r="A90" s="254"/>
      <c r="B90" s="260"/>
      <c r="C90" s="112" t="s">
        <v>732</v>
      </c>
      <c r="D90" s="109" t="s">
        <v>81</v>
      </c>
      <c r="E90" s="255"/>
      <c r="F90" s="255"/>
      <c r="G90" s="260"/>
      <c r="H90" s="260"/>
      <c r="I90" s="88">
        <v>56.7</v>
      </c>
      <c r="J90" s="88">
        <v>56.7</v>
      </c>
      <c r="K90" s="82" t="s">
        <v>45</v>
      </c>
      <c r="L90" s="82" t="s">
        <v>45</v>
      </c>
      <c r="M90" s="88">
        <v>56.7</v>
      </c>
      <c r="N90" s="82" t="s">
        <v>45</v>
      </c>
      <c r="O90" s="82" t="s">
        <v>45</v>
      </c>
      <c r="P90" s="82" t="s">
        <v>45</v>
      </c>
      <c r="Q90" s="82" t="s">
        <v>45</v>
      </c>
      <c r="R90" s="82" t="s">
        <v>45</v>
      </c>
      <c r="S90" s="82" t="s">
        <v>45</v>
      </c>
      <c r="T90" s="82" t="s">
        <v>45</v>
      </c>
      <c r="U90" s="82" t="s">
        <v>45</v>
      </c>
      <c r="V90" s="82" t="s">
        <v>45</v>
      </c>
      <c r="W90" s="82" t="s">
        <v>45</v>
      </c>
      <c r="X90" s="82" t="s">
        <v>45</v>
      </c>
      <c r="Y90" s="269"/>
      <c r="Z90" s="269"/>
    </row>
    <row r="91" spans="1:26" ht="46.5" customHeight="1" outlineLevel="2" x14ac:dyDescent="0.4">
      <c r="A91" s="252" t="s">
        <v>147</v>
      </c>
      <c r="B91" s="260"/>
      <c r="C91" s="112" t="s">
        <v>285</v>
      </c>
      <c r="D91" s="109" t="s">
        <v>77</v>
      </c>
      <c r="E91" s="255">
        <v>1.778</v>
      </c>
      <c r="F91" s="255">
        <v>1.778</v>
      </c>
      <c r="G91" s="260"/>
      <c r="H91" s="260"/>
      <c r="I91" s="88">
        <v>38000</v>
      </c>
      <c r="J91" s="88">
        <v>38000</v>
      </c>
      <c r="K91" s="82" t="s">
        <v>45</v>
      </c>
      <c r="L91" s="82" t="s">
        <v>45</v>
      </c>
      <c r="M91" s="88">
        <v>38000</v>
      </c>
      <c r="N91" s="82" t="s">
        <v>45</v>
      </c>
      <c r="O91" s="82" t="s">
        <v>45</v>
      </c>
      <c r="P91" s="82" t="s">
        <v>45</v>
      </c>
      <c r="Q91" s="82">
        <v>0</v>
      </c>
      <c r="R91" s="82">
        <v>0</v>
      </c>
      <c r="S91" s="105">
        <v>100</v>
      </c>
      <c r="T91" s="105">
        <v>0</v>
      </c>
      <c r="U91" s="82"/>
      <c r="V91" s="82"/>
      <c r="W91" s="105">
        <v>0</v>
      </c>
      <c r="X91" s="105">
        <v>0</v>
      </c>
      <c r="Y91" s="269"/>
      <c r="Z91" s="269"/>
    </row>
    <row r="92" spans="1:26" ht="46.5" customHeight="1" outlineLevel="2" x14ac:dyDescent="0.4">
      <c r="A92" s="253"/>
      <c r="B92" s="260"/>
      <c r="C92" s="112" t="s">
        <v>724</v>
      </c>
      <c r="D92" s="109" t="s">
        <v>80</v>
      </c>
      <c r="E92" s="255"/>
      <c r="F92" s="255"/>
      <c r="G92" s="260"/>
      <c r="H92" s="260"/>
      <c r="I92" s="88">
        <v>1007.1</v>
      </c>
      <c r="J92" s="88">
        <v>1007.1</v>
      </c>
      <c r="K92" s="82" t="s">
        <v>45</v>
      </c>
      <c r="L92" s="82" t="s">
        <v>45</v>
      </c>
      <c r="M92" s="88">
        <v>1007.1</v>
      </c>
      <c r="N92" s="82" t="s">
        <v>45</v>
      </c>
      <c r="O92" s="82" t="s">
        <v>45</v>
      </c>
      <c r="P92" s="82" t="s">
        <v>45</v>
      </c>
      <c r="Q92" s="82" t="s">
        <v>45</v>
      </c>
      <c r="R92" s="82" t="s">
        <v>45</v>
      </c>
      <c r="S92" s="82" t="s">
        <v>45</v>
      </c>
      <c r="T92" s="82" t="s">
        <v>45</v>
      </c>
      <c r="U92" s="82" t="s">
        <v>45</v>
      </c>
      <c r="V92" s="82" t="s">
        <v>45</v>
      </c>
      <c r="W92" s="82" t="s">
        <v>45</v>
      </c>
      <c r="X92" s="82" t="s">
        <v>45</v>
      </c>
      <c r="Y92" s="269"/>
      <c r="Z92" s="269"/>
    </row>
    <row r="93" spans="1:26" ht="46.5" customHeight="1" outlineLevel="2" x14ac:dyDescent="0.4">
      <c r="A93" s="254"/>
      <c r="B93" s="260"/>
      <c r="C93" s="112" t="s">
        <v>733</v>
      </c>
      <c r="D93" s="109" t="s">
        <v>81</v>
      </c>
      <c r="E93" s="255"/>
      <c r="F93" s="255"/>
      <c r="G93" s="260"/>
      <c r="H93" s="260"/>
      <c r="I93" s="88">
        <v>174.7</v>
      </c>
      <c r="J93" s="88">
        <v>174.7</v>
      </c>
      <c r="K93" s="82" t="s">
        <v>45</v>
      </c>
      <c r="L93" s="82" t="s">
        <v>45</v>
      </c>
      <c r="M93" s="88">
        <v>174.7</v>
      </c>
      <c r="N93" s="82" t="s">
        <v>45</v>
      </c>
      <c r="O93" s="82" t="s">
        <v>45</v>
      </c>
      <c r="P93" s="82" t="s">
        <v>45</v>
      </c>
      <c r="Q93" s="82" t="s">
        <v>45</v>
      </c>
      <c r="R93" s="82" t="s">
        <v>45</v>
      </c>
      <c r="S93" s="82" t="s">
        <v>45</v>
      </c>
      <c r="T93" s="82" t="s">
        <v>45</v>
      </c>
      <c r="U93" s="82" t="s">
        <v>45</v>
      </c>
      <c r="V93" s="82" t="s">
        <v>45</v>
      </c>
      <c r="W93" s="82" t="s">
        <v>45</v>
      </c>
      <c r="X93" s="82" t="s">
        <v>45</v>
      </c>
      <c r="Y93" s="269"/>
      <c r="Z93" s="269"/>
    </row>
    <row r="94" spans="1:26" ht="45" customHeight="1" outlineLevel="1" x14ac:dyDescent="0.4">
      <c r="A94" s="123" t="s">
        <v>148</v>
      </c>
      <c r="B94" s="260"/>
      <c r="C94" s="91" t="s">
        <v>106</v>
      </c>
      <c r="D94" s="124" t="s">
        <v>20</v>
      </c>
      <c r="E94" s="103">
        <f>SUM(E95:E96)</f>
        <v>8.5</v>
      </c>
      <c r="F94" s="103">
        <f>SUM(F95:F96)</f>
        <v>8.5</v>
      </c>
      <c r="G94" s="260"/>
      <c r="H94" s="260"/>
      <c r="I94" s="84">
        <f>SUM(I95:I96)</f>
        <v>99204</v>
      </c>
      <c r="J94" s="84">
        <f>SUM(J95:J96)</f>
        <v>99204</v>
      </c>
      <c r="K94" s="82" t="s">
        <v>45</v>
      </c>
      <c r="L94" s="82" t="s">
        <v>45</v>
      </c>
      <c r="M94" s="84">
        <f>SUM(M95:M96)</f>
        <v>99204</v>
      </c>
      <c r="N94" s="82" t="s">
        <v>45</v>
      </c>
      <c r="O94" s="82" t="s">
        <v>45</v>
      </c>
      <c r="P94" s="82" t="s">
        <v>45</v>
      </c>
      <c r="Q94" s="82">
        <f>SUM(Q95:Q96)</f>
        <v>519</v>
      </c>
      <c r="R94" s="82">
        <f>SUM(R95:R96)</f>
        <v>0</v>
      </c>
      <c r="S94" s="106"/>
      <c r="T94" s="106"/>
      <c r="U94" s="82"/>
      <c r="V94" s="82"/>
      <c r="W94" s="106"/>
      <c r="X94" s="106"/>
      <c r="Y94" s="269"/>
      <c r="Z94" s="269"/>
    </row>
    <row r="95" spans="1:26" ht="42.75" customHeight="1" outlineLevel="2" x14ac:dyDescent="0.4">
      <c r="A95" s="85" t="s">
        <v>149</v>
      </c>
      <c r="B95" s="260"/>
      <c r="C95" s="86" t="s">
        <v>734</v>
      </c>
      <c r="D95" s="87" t="s">
        <v>77</v>
      </c>
      <c r="E95" s="111">
        <v>2.7</v>
      </c>
      <c r="F95" s="111">
        <v>2.7</v>
      </c>
      <c r="G95" s="260"/>
      <c r="H95" s="260"/>
      <c r="I95" s="88">
        <v>25659</v>
      </c>
      <c r="J95" s="88">
        <v>25659</v>
      </c>
      <c r="K95" s="82" t="s">
        <v>45</v>
      </c>
      <c r="L95" s="82" t="s">
        <v>45</v>
      </c>
      <c r="M95" s="88">
        <v>25659</v>
      </c>
      <c r="N95" s="82" t="s">
        <v>45</v>
      </c>
      <c r="O95" s="82" t="s">
        <v>45</v>
      </c>
      <c r="P95" s="82" t="s">
        <v>45</v>
      </c>
      <c r="Q95" s="82">
        <v>207</v>
      </c>
      <c r="R95" s="82">
        <v>0</v>
      </c>
      <c r="S95" s="82">
        <v>100</v>
      </c>
      <c r="T95" s="82">
        <v>0</v>
      </c>
      <c r="U95" s="103">
        <v>4.5</v>
      </c>
      <c r="V95" s="103">
        <v>4.4000000000000004</v>
      </c>
      <c r="W95" s="105">
        <v>0</v>
      </c>
      <c r="X95" s="105">
        <v>0</v>
      </c>
      <c r="Y95" s="269"/>
      <c r="Z95" s="269"/>
    </row>
    <row r="96" spans="1:26" ht="50.25" customHeight="1" outlineLevel="2" x14ac:dyDescent="0.4">
      <c r="A96" s="85" t="s">
        <v>150</v>
      </c>
      <c r="B96" s="260"/>
      <c r="C96" s="86" t="s">
        <v>735</v>
      </c>
      <c r="D96" s="87" t="s">
        <v>77</v>
      </c>
      <c r="E96" s="111">
        <v>5.8</v>
      </c>
      <c r="F96" s="111">
        <v>5.8</v>
      </c>
      <c r="G96" s="260"/>
      <c r="H96" s="260"/>
      <c r="I96" s="88">
        <v>73545</v>
      </c>
      <c r="J96" s="88">
        <v>73545</v>
      </c>
      <c r="K96" s="82" t="s">
        <v>45</v>
      </c>
      <c r="L96" s="82" t="s">
        <v>45</v>
      </c>
      <c r="M96" s="88">
        <v>73545</v>
      </c>
      <c r="N96" s="82" t="s">
        <v>45</v>
      </c>
      <c r="O96" s="82" t="s">
        <v>45</v>
      </c>
      <c r="P96" s="82" t="s">
        <v>45</v>
      </c>
      <c r="Q96" s="82">
        <v>312</v>
      </c>
      <c r="R96" s="82">
        <v>0</v>
      </c>
      <c r="S96" s="106">
        <v>100</v>
      </c>
      <c r="T96" s="105">
        <v>0</v>
      </c>
      <c r="U96" s="103">
        <v>5.5</v>
      </c>
      <c r="V96" s="103">
        <v>5.5</v>
      </c>
      <c r="W96" s="105">
        <v>0</v>
      </c>
      <c r="X96" s="105">
        <v>0</v>
      </c>
      <c r="Y96" s="269"/>
      <c r="Z96" s="269"/>
    </row>
    <row r="97" spans="1:26" ht="47.25" customHeight="1" x14ac:dyDescent="0.4">
      <c r="A97" s="90">
        <v>3</v>
      </c>
      <c r="B97" s="260"/>
      <c r="C97" s="80" t="s">
        <v>82</v>
      </c>
      <c r="D97" s="81" t="s">
        <v>21</v>
      </c>
      <c r="E97" s="82">
        <f>E98+E101+E103+E113+E121+E126+E130+E144+E161+E164+E166+E173</f>
        <v>65</v>
      </c>
      <c r="F97" s="82">
        <f>F98+F101+F103+F113+F121+F126+F130+F144+F161+F164+F166+F173</f>
        <v>65</v>
      </c>
      <c r="G97" s="260"/>
      <c r="H97" s="260"/>
      <c r="I97" s="82">
        <f>I98+I99+I100+I101+I102+I103+I113+I121+I130+I144+I161+I164+I166+I173+I126</f>
        <v>6915580.0135500003</v>
      </c>
      <c r="J97" s="82">
        <f>J98+J99+J100+J101+J102+J103+J113+J121+J130+J144+J161+J164+J166+J173+J126</f>
        <v>6915580.0135500003</v>
      </c>
      <c r="K97" s="82" t="s">
        <v>45</v>
      </c>
      <c r="L97" s="82" t="s">
        <v>45</v>
      </c>
      <c r="M97" s="125">
        <f>M98+M99+M100+M101+M102+M103+M113+M121</f>
        <v>3772566.8649900001</v>
      </c>
      <c r="N97" s="82">
        <f>N125+N126+N130+N144+N161+N164+N166+N173+N124+N123</f>
        <v>3143013.1485299999</v>
      </c>
      <c r="O97" s="82" t="s">
        <v>45</v>
      </c>
      <c r="P97" s="82" t="s">
        <v>45</v>
      </c>
      <c r="Q97" s="126"/>
      <c r="R97" s="126"/>
      <c r="S97" s="126"/>
      <c r="T97" s="127"/>
      <c r="U97" s="126"/>
      <c r="V97" s="126"/>
      <c r="W97" s="126"/>
      <c r="X97" s="126"/>
      <c r="Y97" s="269"/>
      <c r="Z97" s="269"/>
    </row>
    <row r="98" spans="1:26" ht="55.5" customHeight="1" outlineLevel="1" x14ac:dyDescent="0.4">
      <c r="A98" s="252" t="s">
        <v>100</v>
      </c>
      <c r="B98" s="260"/>
      <c r="C98" s="86" t="s">
        <v>286</v>
      </c>
      <c r="D98" s="87" t="s">
        <v>78</v>
      </c>
      <c r="E98" s="259">
        <v>1</v>
      </c>
      <c r="F98" s="259">
        <v>1</v>
      </c>
      <c r="G98" s="260"/>
      <c r="H98" s="260"/>
      <c r="I98" s="88">
        <v>480000</v>
      </c>
      <c r="J98" s="88">
        <v>480000</v>
      </c>
      <c r="K98" s="82" t="s">
        <v>45</v>
      </c>
      <c r="L98" s="82" t="s">
        <v>45</v>
      </c>
      <c r="M98" s="88">
        <v>480000</v>
      </c>
      <c r="N98" s="82" t="s">
        <v>45</v>
      </c>
      <c r="O98" s="82" t="s">
        <v>45</v>
      </c>
      <c r="P98" s="82" t="s">
        <v>45</v>
      </c>
      <c r="Q98" s="125">
        <v>1158</v>
      </c>
      <c r="R98" s="82">
        <v>0</v>
      </c>
      <c r="S98" s="105">
        <v>100</v>
      </c>
      <c r="T98" s="128">
        <v>80</v>
      </c>
      <c r="U98" s="82">
        <v>7</v>
      </c>
      <c r="V98" s="95">
        <v>6.8</v>
      </c>
      <c r="W98" s="105">
        <v>0</v>
      </c>
      <c r="X98" s="105">
        <v>0</v>
      </c>
      <c r="Y98" s="269"/>
      <c r="Z98" s="269"/>
    </row>
    <row r="99" spans="1:26" ht="48" customHeight="1" outlineLevel="1" x14ac:dyDescent="0.4">
      <c r="A99" s="253"/>
      <c r="B99" s="260"/>
      <c r="C99" s="86" t="s">
        <v>287</v>
      </c>
      <c r="D99" s="87" t="s">
        <v>80</v>
      </c>
      <c r="E99" s="260"/>
      <c r="F99" s="260"/>
      <c r="G99" s="260"/>
      <c r="H99" s="260"/>
      <c r="I99" s="88">
        <v>10995</v>
      </c>
      <c r="J99" s="88">
        <v>10995</v>
      </c>
      <c r="K99" s="82" t="s">
        <v>45</v>
      </c>
      <c r="L99" s="82" t="s">
        <v>45</v>
      </c>
      <c r="M99" s="88">
        <v>10995</v>
      </c>
      <c r="N99" s="82" t="s">
        <v>45</v>
      </c>
      <c r="O99" s="82" t="s">
        <v>45</v>
      </c>
      <c r="P99" s="82" t="s">
        <v>45</v>
      </c>
      <c r="Q99" s="93" t="s">
        <v>45</v>
      </c>
      <c r="R99" s="82" t="s">
        <v>45</v>
      </c>
      <c r="S99" s="82" t="s">
        <v>45</v>
      </c>
      <c r="T99" s="82" t="s">
        <v>45</v>
      </c>
      <c r="U99" s="82" t="s">
        <v>45</v>
      </c>
      <c r="V99" s="82" t="s">
        <v>45</v>
      </c>
      <c r="W99" s="82" t="s">
        <v>45</v>
      </c>
      <c r="X99" s="82" t="s">
        <v>45</v>
      </c>
      <c r="Y99" s="269"/>
      <c r="Z99" s="269"/>
    </row>
    <row r="100" spans="1:26" ht="48.75" customHeight="1" outlineLevel="1" x14ac:dyDescent="0.4">
      <c r="A100" s="254"/>
      <c r="B100" s="260"/>
      <c r="C100" s="86" t="s">
        <v>288</v>
      </c>
      <c r="D100" s="87" t="s">
        <v>81</v>
      </c>
      <c r="E100" s="261"/>
      <c r="F100" s="261"/>
      <c r="G100" s="260"/>
      <c r="H100" s="260"/>
      <c r="I100" s="88">
        <v>2210</v>
      </c>
      <c r="J100" s="88">
        <v>2210</v>
      </c>
      <c r="K100" s="82" t="s">
        <v>45</v>
      </c>
      <c r="L100" s="82" t="s">
        <v>45</v>
      </c>
      <c r="M100" s="88">
        <v>2210</v>
      </c>
      <c r="N100" s="82" t="s">
        <v>45</v>
      </c>
      <c r="O100" s="82" t="s">
        <v>45</v>
      </c>
      <c r="P100" s="82" t="s">
        <v>45</v>
      </c>
      <c r="Q100" s="82" t="s">
        <v>45</v>
      </c>
      <c r="R100" s="82" t="s">
        <v>45</v>
      </c>
      <c r="S100" s="82" t="s">
        <v>45</v>
      </c>
      <c r="T100" s="82" t="s">
        <v>45</v>
      </c>
      <c r="U100" s="82" t="s">
        <v>45</v>
      </c>
      <c r="V100" s="82" t="s">
        <v>45</v>
      </c>
      <c r="W100" s="82" t="s">
        <v>45</v>
      </c>
      <c r="X100" s="82" t="s">
        <v>45</v>
      </c>
      <c r="Y100" s="269"/>
      <c r="Z100" s="269"/>
    </row>
    <row r="101" spans="1:26" ht="48.75" customHeight="1" outlineLevel="1" x14ac:dyDescent="0.4">
      <c r="A101" s="252" t="s">
        <v>101</v>
      </c>
      <c r="B101" s="260"/>
      <c r="C101" s="101" t="s">
        <v>289</v>
      </c>
      <c r="D101" s="130" t="s">
        <v>78</v>
      </c>
      <c r="E101" s="259"/>
      <c r="F101" s="259"/>
      <c r="G101" s="260"/>
      <c r="H101" s="260"/>
      <c r="I101" s="131">
        <v>1704536.3335500001</v>
      </c>
      <c r="J101" s="131">
        <v>1704536.3335500001</v>
      </c>
      <c r="K101" s="82"/>
      <c r="L101" s="82"/>
      <c r="M101" s="131">
        <v>1704536.3335500001</v>
      </c>
      <c r="N101" s="82" t="s">
        <v>45</v>
      </c>
      <c r="O101" s="82"/>
      <c r="P101" s="82"/>
      <c r="Q101" s="82">
        <v>976.10000000000014</v>
      </c>
      <c r="R101" s="82">
        <v>0</v>
      </c>
      <c r="S101" s="106">
        <v>100</v>
      </c>
      <c r="T101" s="132">
        <v>80</v>
      </c>
      <c r="U101" s="82"/>
      <c r="V101" s="82"/>
      <c r="W101" s="106">
        <v>2</v>
      </c>
      <c r="X101" s="106">
        <v>1</v>
      </c>
      <c r="Y101" s="269"/>
      <c r="Z101" s="269"/>
    </row>
    <row r="102" spans="1:26" ht="48.75" customHeight="1" outlineLevel="1" x14ac:dyDescent="0.4">
      <c r="A102" s="254"/>
      <c r="B102" s="260"/>
      <c r="C102" s="101" t="s">
        <v>290</v>
      </c>
      <c r="D102" s="130" t="s">
        <v>80</v>
      </c>
      <c r="E102" s="261"/>
      <c r="F102" s="261"/>
      <c r="G102" s="260"/>
      <c r="H102" s="260"/>
      <c r="I102" s="131">
        <v>40450</v>
      </c>
      <c r="J102" s="131">
        <v>40450</v>
      </c>
      <c r="K102" s="82"/>
      <c r="L102" s="82"/>
      <c r="M102" s="131">
        <v>40450</v>
      </c>
      <c r="N102" s="82" t="s">
        <v>45</v>
      </c>
      <c r="O102" s="82"/>
      <c r="P102" s="82"/>
      <c r="Q102" s="82" t="s">
        <v>45</v>
      </c>
      <c r="R102" s="82" t="s">
        <v>45</v>
      </c>
      <c r="S102" s="82" t="s">
        <v>45</v>
      </c>
      <c r="T102" s="82" t="s">
        <v>45</v>
      </c>
      <c r="U102" s="82" t="s">
        <v>45</v>
      </c>
      <c r="V102" s="82" t="s">
        <v>45</v>
      </c>
      <c r="W102" s="82" t="s">
        <v>45</v>
      </c>
      <c r="X102" s="82" t="s">
        <v>45</v>
      </c>
      <c r="Y102" s="269"/>
      <c r="Z102" s="269"/>
    </row>
    <row r="103" spans="1:26" ht="51.75" customHeight="1" outlineLevel="1" x14ac:dyDescent="0.4">
      <c r="A103" s="78" t="s">
        <v>151</v>
      </c>
      <c r="B103" s="260"/>
      <c r="C103" s="80" t="s">
        <v>308</v>
      </c>
      <c r="D103" s="90" t="s">
        <v>21</v>
      </c>
      <c r="E103" s="84">
        <f>SUM(E104:E112)</f>
        <v>9</v>
      </c>
      <c r="F103" s="84">
        <f>SUM(F104:F112)</f>
        <v>9</v>
      </c>
      <c r="G103" s="260"/>
      <c r="H103" s="260"/>
      <c r="I103" s="108">
        <f>SUM(I104:I112)</f>
        <v>646270</v>
      </c>
      <c r="J103" s="108">
        <f>SUM(J104:J112)</f>
        <v>646270</v>
      </c>
      <c r="K103" s="82" t="s">
        <v>45</v>
      </c>
      <c r="L103" s="82" t="s">
        <v>45</v>
      </c>
      <c r="M103" s="108">
        <f>SUM(M104:M112)</f>
        <v>646270</v>
      </c>
      <c r="N103" s="82" t="s">
        <v>45</v>
      </c>
      <c r="O103" s="82" t="s">
        <v>45</v>
      </c>
      <c r="P103" s="82" t="s">
        <v>45</v>
      </c>
      <c r="Q103" s="125">
        <f>SUM(Q104:Q112)</f>
        <v>6356.2099999999991</v>
      </c>
      <c r="R103" s="125">
        <f>SUM(R104:R112)</f>
        <v>0</v>
      </c>
      <c r="S103" s="105"/>
      <c r="T103" s="133"/>
      <c r="U103" s="126"/>
      <c r="V103" s="126"/>
      <c r="W103" s="126"/>
      <c r="X103" s="126"/>
      <c r="Y103" s="269"/>
      <c r="Z103" s="269"/>
    </row>
    <row r="104" spans="1:26" ht="51.75" customHeight="1" outlineLevel="2" x14ac:dyDescent="0.4">
      <c r="A104" s="85" t="s">
        <v>152</v>
      </c>
      <c r="B104" s="260"/>
      <c r="C104" s="101" t="s">
        <v>291</v>
      </c>
      <c r="D104" s="87" t="s">
        <v>78</v>
      </c>
      <c r="E104" s="87">
        <v>1</v>
      </c>
      <c r="F104" s="87">
        <v>1</v>
      </c>
      <c r="G104" s="260"/>
      <c r="H104" s="260"/>
      <c r="I104" s="115">
        <v>66710</v>
      </c>
      <c r="J104" s="115">
        <v>66710</v>
      </c>
      <c r="K104" s="82" t="s">
        <v>45</v>
      </c>
      <c r="L104" s="82" t="s">
        <v>45</v>
      </c>
      <c r="M104" s="115">
        <v>66710</v>
      </c>
      <c r="N104" s="82" t="s">
        <v>45</v>
      </c>
      <c r="O104" s="82" t="s">
        <v>45</v>
      </c>
      <c r="P104" s="82" t="s">
        <v>45</v>
      </c>
      <c r="Q104" s="134">
        <v>1244.5</v>
      </c>
      <c r="R104" s="82">
        <v>0</v>
      </c>
      <c r="S104" s="105">
        <v>100</v>
      </c>
      <c r="T104" s="128">
        <v>0</v>
      </c>
      <c r="U104" s="135">
        <v>4.5</v>
      </c>
      <c r="V104" s="136">
        <v>3.9</v>
      </c>
      <c r="W104" s="105">
        <v>0</v>
      </c>
      <c r="X104" s="105">
        <v>0</v>
      </c>
      <c r="Y104" s="269"/>
      <c r="Z104" s="269"/>
    </row>
    <row r="105" spans="1:26" ht="51.75" customHeight="1" outlineLevel="2" x14ac:dyDescent="0.4">
      <c r="A105" s="85" t="s">
        <v>153</v>
      </c>
      <c r="B105" s="260"/>
      <c r="C105" s="101" t="s">
        <v>292</v>
      </c>
      <c r="D105" s="87" t="s">
        <v>78</v>
      </c>
      <c r="E105" s="87">
        <v>1</v>
      </c>
      <c r="F105" s="87">
        <v>1</v>
      </c>
      <c r="G105" s="260"/>
      <c r="H105" s="260"/>
      <c r="I105" s="115">
        <v>43930</v>
      </c>
      <c r="J105" s="115">
        <v>43930</v>
      </c>
      <c r="K105" s="82" t="s">
        <v>45</v>
      </c>
      <c r="L105" s="82" t="s">
        <v>45</v>
      </c>
      <c r="M105" s="115">
        <v>43930</v>
      </c>
      <c r="N105" s="82" t="s">
        <v>45</v>
      </c>
      <c r="O105" s="82" t="s">
        <v>45</v>
      </c>
      <c r="P105" s="82" t="s">
        <v>45</v>
      </c>
      <c r="Q105" s="105">
        <v>546</v>
      </c>
      <c r="R105" s="82">
        <v>0</v>
      </c>
      <c r="S105" s="105">
        <v>100</v>
      </c>
      <c r="T105" s="128">
        <v>0</v>
      </c>
      <c r="U105" s="135">
        <v>4.5</v>
      </c>
      <c r="V105" s="136">
        <v>4</v>
      </c>
      <c r="W105" s="105">
        <v>1</v>
      </c>
      <c r="X105" s="105">
        <v>1</v>
      </c>
      <c r="Y105" s="269"/>
      <c r="Z105" s="269"/>
    </row>
    <row r="106" spans="1:26" ht="51.75" customHeight="1" outlineLevel="2" x14ac:dyDescent="0.4">
      <c r="A106" s="85" t="s">
        <v>154</v>
      </c>
      <c r="B106" s="260"/>
      <c r="C106" s="101" t="s">
        <v>293</v>
      </c>
      <c r="D106" s="87" t="s">
        <v>78</v>
      </c>
      <c r="E106" s="87">
        <v>1</v>
      </c>
      <c r="F106" s="87">
        <v>1</v>
      </c>
      <c r="G106" s="260"/>
      <c r="H106" s="260"/>
      <c r="I106" s="115">
        <v>44340</v>
      </c>
      <c r="J106" s="115">
        <v>44340</v>
      </c>
      <c r="K106" s="82" t="s">
        <v>45</v>
      </c>
      <c r="L106" s="82" t="s">
        <v>45</v>
      </c>
      <c r="M106" s="115">
        <v>44340</v>
      </c>
      <c r="N106" s="82" t="s">
        <v>45</v>
      </c>
      <c r="O106" s="82" t="s">
        <v>45</v>
      </c>
      <c r="P106" s="82" t="s">
        <v>45</v>
      </c>
      <c r="Q106" s="105">
        <v>94</v>
      </c>
      <c r="R106" s="82">
        <v>0</v>
      </c>
      <c r="S106" s="105">
        <v>100</v>
      </c>
      <c r="T106" s="128">
        <v>0</v>
      </c>
      <c r="U106" s="135">
        <v>4.5</v>
      </c>
      <c r="V106" s="136">
        <v>4.0999999999999996</v>
      </c>
      <c r="W106" s="105">
        <v>1</v>
      </c>
      <c r="X106" s="105">
        <v>1</v>
      </c>
      <c r="Y106" s="269"/>
      <c r="Z106" s="269"/>
    </row>
    <row r="107" spans="1:26" ht="51.75" customHeight="1" outlineLevel="2" x14ac:dyDescent="0.4">
      <c r="A107" s="85" t="s">
        <v>155</v>
      </c>
      <c r="B107" s="260"/>
      <c r="C107" s="101" t="s">
        <v>294</v>
      </c>
      <c r="D107" s="87" t="s">
        <v>78</v>
      </c>
      <c r="E107" s="87">
        <v>1</v>
      </c>
      <c r="F107" s="87">
        <v>1</v>
      </c>
      <c r="G107" s="260"/>
      <c r="H107" s="260"/>
      <c r="I107" s="131">
        <v>47390</v>
      </c>
      <c r="J107" s="131">
        <v>47390</v>
      </c>
      <c r="K107" s="82" t="s">
        <v>45</v>
      </c>
      <c r="L107" s="82" t="s">
        <v>45</v>
      </c>
      <c r="M107" s="131">
        <v>47390</v>
      </c>
      <c r="N107" s="82" t="s">
        <v>45</v>
      </c>
      <c r="O107" s="82" t="s">
        <v>45</v>
      </c>
      <c r="P107" s="82" t="s">
        <v>45</v>
      </c>
      <c r="Q107" s="105">
        <v>706</v>
      </c>
      <c r="R107" s="82">
        <v>0</v>
      </c>
      <c r="S107" s="105">
        <v>100</v>
      </c>
      <c r="T107" s="128">
        <v>0</v>
      </c>
      <c r="U107" s="135">
        <v>4.5</v>
      </c>
      <c r="V107" s="136">
        <v>4.2</v>
      </c>
      <c r="W107" s="105">
        <v>0</v>
      </c>
      <c r="X107" s="105">
        <v>0</v>
      </c>
      <c r="Y107" s="269"/>
      <c r="Z107" s="269"/>
    </row>
    <row r="108" spans="1:26" ht="51.75" customHeight="1" outlineLevel="2" x14ac:dyDescent="0.4">
      <c r="A108" s="85" t="s">
        <v>156</v>
      </c>
      <c r="B108" s="260"/>
      <c r="C108" s="101" t="s">
        <v>295</v>
      </c>
      <c r="D108" s="87" t="s">
        <v>78</v>
      </c>
      <c r="E108" s="87">
        <v>1</v>
      </c>
      <c r="F108" s="87">
        <v>1</v>
      </c>
      <c r="G108" s="260"/>
      <c r="H108" s="260"/>
      <c r="I108" s="131">
        <v>99780</v>
      </c>
      <c r="J108" s="131">
        <v>99780</v>
      </c>
      <c r="K108" s="82" t="s">
        <v>45</v>
      </c>
      <c r="L108" s="82" t="s">
        <v>45</v>
      </c>
      <c r="M108" s="131">
        <v>99780</v>
      </c>
      <c r="N108" s="82" t="s">
        <v>45</v>
      </c>
      <c r="O108" s="82" t="s">
        <v>45</v>
      </c>
      <c r="P108" s="82" t="s">
        <v>45</v>
      </c>
      <c r="Q108" s="105">
        <v>75</v>
      </c>
      <c r="R108" s="82">
        <v>0</v>
      </c>
      <c r="S108" s="105">
        <v>100</v>
      </c>
      <c r="T108" s="128">
        <v>0</v>
      </c>
      <c r="U108" s="135">
        <v>4.5</v>
      </c>
      <c r="V108" s="136">
        <v>4.0999999999999996</v>
      </c>
      <c r="W108" s="105">
        <v>0</v>
      </c>
      <c r="X108" s="105">
        <v>0</v>
      </c>
      <c r="Y108" s="269"/>
      <c r="Z108" s="269"/>
    </row>
    <row r="109" spans="1:26" ht="51.75" customHeight="1" outlineLevel="2" x14ac:dyDescent="0.4">
      <c r="A109" s="85" t="s">
        <v>157</v>
      </c>
      <c r="B109" s="260"/>
      <c r="C109" s="101" t="s">
        <v>296</v>
      </c>
      <c r="D109" s="87" t="s">
        <v>78</v>
      </c>
      <c r="E109" s="87">
        <v>1</v>
      </c>
      <c r="F109" s="87">
        <v>1</v>
      </c>
      <c r="G109" s="260"/>
      <c r="H109" s="260"/>
      <c r="I109" s="131">
        <v>45030</v>
      </c>
      <c r="J109" s="131">
        <v>45030</v>
      </c>
      <c r="K109" s="82" t="s">
        <v>45</v>
      </c>
      <c r="L109" s="82" t="s">
        <v>45</v>
      </c>
      <c r="M109" s="131">
        <v>45030</v>
      </c>
      <c r="N109" s="82" t="s">
        <v>45</v>
      </c>
      <c r="O109" s="82" t="s">
        <v>45</v>
      </c>
      <c r="P109" s="82" t="s">
        <v>45</v>
      </c>
      <c r="Q109" s="105">
        <v>1370</v>
      </c>
      <c r="R109" s="82">
        <v>0</v>
      </c>
      <c r="S109" s="105">
        <v>100</v>
      </c>
      <c r="T109" s="128">
        <v>0</v>
      </c>
      <c r="U109" s="135">
        <v>4.5</v>
      </c>
      <c r="V109" s="136">
        <v>4.2</v>
      </c>
      <c r="W109" s="105">
        <v>0</v>
      </c>
      <c r="X109" s="105">
        <v>0</v>
      </c>
      <c r="Y109" s="269"/>
      <c r="Z109" s="269"/>
    </row>
    <row r="110" spans="1:26" ht="51.75" customHeight="1" outlineLevel="2" x14ac:dyDescent="0.4">
      <c r="A110" s="85" t="s">
        <v>408</v>
      </c>
      <c r="B110" s="260"/>
      <c r="C110" s="101" t="s">
        <v>297</v>
      </c>
      <c r="D110" s="87" t="s">
        <v>78</v>
      </c>
      <c r="E110" s="87">
        <v>1</v>
      </c>
      <c r="F110" s="87">
        <v>1</v>
      </c>
      <c r="G110" s="260"/>
      <c r="H110" s="260"/>
      <c r="I110" s="131">
        <v>64460</v>
      </c>
      <c r="J110" s="131">
        <v>64460</v>
      </c>
      <c r="K110" s="82" t="s">
        <v>45</v>
      </c>
      <c r="L110" s="82" t="s">
        <v>45</v>
      </c>
      <c r="M110" s="131">
        <v>64460</v>
      </c>
      <c r="N110" s="82" t="s">
        <v>45</v>
      </c>
      <c r="O110" s="82" t="s">
        <v>45</v>
      </c>
      <c r="P110" s="82" t="s">
        <v>45</v>
      </c>
      <c r="Q110" s="105">
        <v>649</v>
      </c>
      <c r="R110" s="82">
        <v>0</v>
      </c>
      <c r="S110" s="105">
        <v>100</v>
      </c>
      <c r="T110" s="128">
        <v>0</v>
      </c>
      <c r="U110" s="135">
        <v>4.5</v>
      </c>
      <c r="V110" s="136">
        <v>4</v>
      </c>
      <c r="W110" s="105">
        <v>1</v>
      </c>
      <c r="X110" s="105">
        <v>1</v>
      </c>
      <c r="Y110" s="269"/>
      <c r="Z110" s="269"/>
    </row>
    <row r="111" spans="1:26" ht="51.75" customHeight="1" outlineLevel="2" x14ac:dyDescent="0.4">
      <c r="A111" s="85" t="s">
        <v>409</v>
      </c>
      <c r="B111" s="260"/>
      <c r="C111" s="101" t="s">
        <v>298</v>
      </c>
      <c r="D111" s="87" t="s">
        <v>78</v>
      </c>
      <c r="E111" s="87">
        <v>1</v>
      </c>
      <c r="F111" s="87">
        <v>1</v>
      </c>
      <c r="G111" s="260"/>
      <c r="H111" s="260"/>
      <c r="I111" s="131">
        <v>165590</v>
      </c>
      <c r="J111" s="131">
        <v>165590</v>
      </c>
      <c r="K111" s="82" t="s">
        <v>45</v>
      </c>
      <c r="L111" s="82" t="s">
        <v>45</v>
      </c>
      <c r="M111" s="131">
        <v>165590</v>
      </c>
      <c r="N111" s="82" t="s">
        <v>45</v>
      </c>
      <c r="O111" s="82" t="s">
        <v>45</v>
      </c>
      <c r="P111" s="82" t="s">
        <v>45</v>
      </c>
      <c r="Q111" s="134">
        <v>343.2</v>
      </c>
      <c r="R111" s="82">
        <v>0</v>
      </c>
      <c r="S111" s="105">
        <v>100</v>
      </c>
      <c r="T111" s="128">
        <v>0</v>
      </c>
      <c r="U111" s="135">
        <v>4.5</v>
      </c>
      <c r="V111" s="136">
        <v>4.2</v>
      </c>
      <c r="W111" s="105">
        <v>0</v>
      </c>
      <c r="X111" s="105">
        <v>0</v>
      </c>
      <c r="Y111" s="269"/>
      <c r="Z111" s="269"/>
    </row>
    <row r="112" spans="1:26" ht="51.75" customHeight="1" outlineLevel="2" x14ac:dyDescent="0.4">
      <c r="A112" s="85" t="s">
        <v>410</v>
      </c>
      <c r="B112" s="260"/>
      <c r="C112" s="101" t="s">
        <v>299</v>
      </c>
      <c r="D112" s="87" t="s">
        <v>78</v>
      </c>
      <c r="E112" s="87">
        <v>1</v>
      </c>
      <c r="F112" s="87">
        <v>1</v>
      </c>
      <c r="G112" s="260"/>
      <c r="H112" s="260"/>
      <c r="I112" s="131">
        <v>69040</v>
      </c>
      <c r="J112" s="131">
        <v>69040</v>
      </c>
      <c r="K112" s="82" t="s">
        <v>45</v>
      </c>
      <c r="L112" s="82" t="s">
        <v>45</v>
      </c>
      <c r="M112" s="131">
        <v>69040</v>
      </c>
      <c r="N112" s="82" t="s">
        <v>45</v>
      </c>
      <c r="O112" s="82" t="s">
        <v>45</v>
      </c>
      <c r="P112" s="82" t="s">
        <v>45</v>
      </c>
      <c r="Q112" s="134">
        <v>1328.5099999999998</v>
      </c>
      <c r="R112" s="82">
        <v>0</v>
      </c>
      <c r="S112" s="105">
        <v>100</v>
      </c>
      <c r="T112" s="128">
        <v>0</v>
      </c>
      <c r="U112" s="135">
        <v>4.5</v>
      </c>
      <c r="V112" s="136">
        <v>4.4000000000000004</v>
      </c>
      <c r="W112" s="105">
        <v>0</v>
      </c>
      <c r="X112" s="105">
        <v>0</v>
      </c>
      <c r="Y112" s="269"/>
      <c r="Z112" s="269"/>
    </row>
    <row r="113" spans="1:26" ht="51.75" customHeight="1" outlineLevel="2" x14ac:dyDescent="0.4">
      <c r="A113" s="78" t="s">
        <v>158</v>
      </c>
      <c r="B113" s="260"/>
      <c r="C113" s="137" t="s">
        <v>300</v>
      </c>
      <c r="D113" s="90" t="s">
        <v>21</v>
      </c>
      <c r="E113" s="90">
        <f>SUM(E114:E120)</f>
        <v>7</v>
      </c>
      <c r="F113" s="90">
        <f>SUM(F114:F120)</f>
        <v>7</v>
      </c>
      <c r="G113" s="260"/>
      <c r="H113" s="260"/>
      <c r="I113" s="108">
        <f>SUM(I114:I120)</f>
        <v>749030</v>
      </c>
      <c r="J113" s="108">
        <f>SUM(J114:J120)</f>
        <v>749030</v>
      </c>
      <c r="K113" s="82" t="s">
        <v>45</v>
      </c>
      <c r="L113" s="82" t="s">
        <v>45</v>
      </c>
      <c r="M113" s="108">
        <f>SUM(M114:M120)</f>
        <v>749030</v>
      </c>
      <c r="N113" s="82" t="s">
        <v>45</v>
      </c>
      <c r="O113" s="82" t="s">
        <v>45</v>
      </c>
      <c r="P113" s="82" t="s">
        <v>45</v>
      </c>
      <c r="Q113" s="134">
        <f>SUM(Q114:Q120)</f>
        <v>4097.5</v>
      </c>
      <c r="R113" s="134">
        <f>SUM(R114:R120)</f>
        <v>0</v>
      </c>
      <c r="S113" s="105"/>
      <c r="T113" s="128"/>
      <c r="U113" s="82"/>
      <c r="V113" s="95"/>
      <c r="W113" s="105"/>
      <c r="X113" s="105"/>
      <c r="Y113" s="269"/>
      <c r="Z113" s="269"/>
    </row>
    <row r="114" spans="1:26" ht="47.25" customHeight="1" outlineLevel="2" x14ac:dyDescent="0.4">
      <c r="A114" s="85" t="s">
        <v>159</v>
      </c>
      <c r="B114" s="260"/>
      <c r="C114" s="101" t="s">
        <v>301</v>
      </c>
      <c r="D114" s="87" t="s">
        <v>78</v>
      </c>
      <c r="E114" s="87">
        <v>1</v>
      </c>
      <c r="F114" s="87">
        <v>1</v>
      </c>
      <c r="G114" s="260"/>
      <c r="H114" s="260"/>
      <c r="I114" s="131">
        <v>50410</v>
      </c>
      <c r="J114" s="131">
        <v>50410</v>
      </c>
      <c r="K114" s="82"/>
      <c r="L114" s="82"/>
      <c r="M114" s="131">
        <v>50410</v>
      </c>
      <c r="N114" s="82" t="s">
        <v>45</v>
      </c>
      <c r="O114" s="82" t="s">
        <v>45</v>
      </c>
      <c r="P114" s="82" t="s">
        <v>45</v>
      </c>
      <c r="Q114" s="105">
        <v>0</v>
      </c>
      <c r="R114" s="82">
        <v>0</v>
      </c>
      <c r="S114" s="105">
        <v>100</v>
      </c>
      <c r="T114" s="128">
        <v>88.9</v>
      </c>
      <c r="U114" s="135">
        <v>5</v>
      </c>
      <c r="V114" s="135">
        <v>4.3</v>
      </c>
      <c r="W114" s="105">
        <v>1</v>
      </c>
      <c r="X114" s="105">
        <v>1</v>
      </c>
      <c r="Y114" s="269"/>
      <c r="Z114" s="269"/>
    </row>
    <row r="115" spans="1:26" ht="47.25" customHeight="1" outlineLevel="2" x14ac:dyDescent="0.4">
      <c r="A115" s="85" t="s">
        <v>160</v>
      </c>
      <c r="B115" s="260"/>
      <c r="C115" s="101" t="s">
        <v>302</v>
      </c>
      <c r="D115" s="87" t="s">
        <v>78</v>
      </c>
      <c r="E115" s="87">
        <v>1</v>
      </c>
      <c r="F115" s="87">
        <v>1</v>
      </c>
      <c r="G115" s="260"/>
      <c r="H115" s="260"/>
      <c r="I115" s="131">
        <v>97460</v>
      </c>
      <c r="J115" s="131">
        <v>97460</v>
      </c>
      <c r="K115" s="82"/>
      <c r="L115" s="82"/>
      <c r="M115" s="131">
        <v>97460</v>
      </c>
      <c r="N115" s="82" t="s">
        <v>45</v>
      </c>
      <c r="O115" s="82" t="s">
        <v>45</v>
      </c>
      <c r="P115" s="82" t="s">
        <v>45</v>
      </c>
      <c r="Q115" s="134">
        <v>1384.9</v>
      </c>
      <c r="R115" s="82">
        <v>0</v>
      </c>
      <c r="S115" s="105">
        <v>100</v>
      </c>
      <c r="T115" s="128">
        <v>0</v>
      </c>
      <c r="U115" s="135">
        <v>5</v>
      </c>
      <c r="V115" s="135">
        <v>4.9000000000000004</v>
      </c>
      <c r="W115" s="105">
        <v>1</v>
      </c>
      <c r="X115" s="105">
        <v>1</v>
      </c>
      <c r="Y115" s="269"/>
      <c r="Z115" s="269"/>
    </row>
    <row r="116" spans="1:26" ht="47.25" customHeight="1" outlineLevel="2" x14ac:dyDescent="0.4">
      <c r="A116" s="85" t="s">
        <v>161</v>
      </c>
      <c r="B116" s="260"/>
      <c r="C116" s="101" t="s">
        <v>303</v>
      </c>
      <c r="D116" s="87" t="s">
        <v>78</v>
      </c>
      <c r="E116" s="87">
        <v>1</v>
      </c>
      <c r="F116" s="87">
        <v>1</v>
      </c>
      <c r="G116" s="260"/>
      <c r="H116" s="260"/>
      <c r="I116" s="131">
        <v>113430</v>
      </c>
      <c r="J116" s="131">
        <v>113430</v>
      </c>
      <c r="K116" s="82"/>
      <c r="L116" s="82"/>
      <c r="M116" s="131">
        <v>113430</v>
      </c>
      <c r="N116" s="82" t="s">
        <v>45</v>
      </c>
      <c r="O116" s="82" t="s">
        <v>45</v>
      </c>
      <c r="P116" s="82" t="s">
        <v>45</v>
      </c>
      <c r="Q116" s="134">
        <v>40.25</v>
      </c>
      <c r="R116" s="82">
        <v>0</v>
      </c>
      <c r="S116" s="105">
        <v>100</v>
      </c>
      <c r="T116" s="128">
        <v>0</v>
      </c>
      <c r="U116" s="135">
        <v>4.5</v>
      </c>
      <c r="V116" s="135">
        <v>4.0999999999999996</v>
      </c>
      <c r="W116" s="105">
        <v>0</v>
      </c>
      <c r="X116" s="105">
        <v>0</v>
      </c>
      <c r="Y116" s="269"/>
      <c r="Z116" s="269"/>
    </row>
    <row r="117" spans="1:26" ht="47.25" customHeight="1" outlineLevel="2" x14ac:dyDescent="0.4">
      <c r="A117" s="85" t="s">
        <v>411</v>
      </c>
      <c r="B117" s="260"/>
      <c r="C117" s="101" t="s">
        <v>304</v>
      </c>
      <c r="D117" s="87" t="s">
        <v>78</v>
      </c>
      <c r="E117" s="87">
        <v>1</v>
      </c>
      <c r="F117" s="87">
        <v>1</v>
      </c>
      <c r="G117" s="260"/>
      <c r="H117" s="260"/>
      <c r="I117" s="131">
        <v>104500</v>
      </c>
      <c r="J117" s="131">
        <v>104500</v>
      </c>
      <c r="K117" s="82"/>
      <c r="L117" s="82"/>
      <c r="M117" s="131">
        <v>104500</v>
      </c>
      <c r="N117" s="82" t="s">
        <v>45</v>
      </c>
      <c r="O117" s="82" t="s">
        <v>45</v>
      </c>
      <c r="P117" s="82" t="s">
        <v>45</v>
      </c>
      <c r="Q117" s="134">
        <v>114.4</v>
      </c>
      <c r="R117" s="82">
        <v>0</v>
      </c>
      <c r="S117" s="105">
        <v>100</v>
      </c>
      <c r="T117" s="128">
        <v>0</v>
      </c>
      <c r="U117" s="135">
        <v>4.5</v>
      </c>
      <c r="V117" s="135">
        <v>4</v>
      </c>
      <c r="W117" s="105">
        <v>0</v>
      </c>
      <c r="X117" s="105">
        <v>0</v>
      </c>
      <c r="Y117" s="269"/>
      <c r="Z117" s="269"/>
    </row>
    <row r="118" spans="1:26" ht="47.25" customHeight="1" outlineLevel="2" x14ac:dyDescent="0.4">
      <c r="A118" s="85" t="s">
        <v>412</v>
      </c>
      <c r="B118" s="260"/>
      <c r="C118" s="101" t="s">
        <v>305</v>
      </c>
      <c r="D118" s="87" t="s">
        <v>78</v>
      </c>
      <c r="E118" s="87">
        <v>1</v>
      </c>
      <c r="F118" s="87">
        <v>1</v>
      </c>
      <c r="G118" s="260"/>
      <c r="H118" s="260"/>
      <c r="I118" s="88">
        <v>104800</v>
      </c>
      <c r="J118" s="88">
        <v>104800</v>
      </c>
      <c r="K118" s="82"/>
      <c r="L118" s="82"/>
      <c r="M118" s="88">
        <v>104800</v>
      </c>
      <c r="N118" s="82" t="s">
        <v>45</v>
      </c>
      <c r="O118" s="82" t="s">
        <v>45</v>
      </c>
      <c r="P118" s="82" t="s">
        <v>45</v>
      </c>
      <c r="Q118" s="134">
        <v>231.45000000000002</v>
      </c>
      <c r="R118" s="82">
        <v>0</v>
      </c>
      <c r="S118" s="105">
        <v>100</v>
      </c>
      <c r="T118" s="128">
        <v>9.1</v>
      </c>
      <c r="U118" s="135">
        <v>4.5</v>
      </c>
      <c r="V118" s="135">
        <v>4</v>
      </c>
      <c r="W118" s="105">
        <v>0</v>
      </c>
      <c r="X118" s="105">
        <v>0</v>
      </c>
      <c r="Y118" s="269"/>
      <c r="Z118" s="269"/>
    </row>
    <row r="119" spans="1:26" ht="47.25" customHeight="1" outlineLevel="2" x14ac:dyDescent="0.4">
      <c r="A119" s="85" t="s">
        <v>413</v>
      </c>
      <c r="B119" s="260"/>
      <c r="C119" s="101" t="s">
        <v>306</v>
      </c>
      <c r="D119" s="87" t="s">
        <v>78</v>
      </c>
      <c r="E119" s="87">
        <v>1</v>
      </c>
      <c r="F119" s="87">
        <v>1</v>
      </c>
      <c r="G119" s="260"/>
      <c r="H119" s="260"/>
      <c r="I119" s="88">
        <v>73200</v>
      </c>
      <c r="J119" s="88">
        <v>73200</v>
      </c>
      <c r="K119" s="82"/>
      <c r="L119" s="82"/>
      <c r="M119" s="88">
        <v>73200</v>
      </c>
      <c r="N119" s="82" t="s">
        <v>45</v>
      </c>
      <c r="O119" s="82" t="s">
        <v>45</v>
      </c>
      <c r="P119" s="82" t="s">
        <v>45</v>
      </c>
      <c r="Q119" s="134">
        <v>1289.5</v>
      </c>
      <c r="R119" s="82">
        <v>0</v>
      </c>
      <c r="S119" s="105">
        <v>100</v>
      </c>
      <c r="T119" s="128">
        <v>25</v>
      </c>
      <c r="U119" s="135">
        <v>4.5</v>
      </c>
      <c r="V119" s="135">
        <v>3.9</v>
      </c>
      <c r="W119" s="105">
        <v>0</v>
      </c>
      <c r="X119" s="105">
        <v>0</v>
      </c>
      <c r="Y119" s="269"/>
      <c r="Z119" s="269"/>
    </row>
    <row r="120" spans="1:26" ht="47.25" customHeight="1" outlineLevel="2" x14ac:dyDescent="0.4">
      <c r="A120" s="85" t="s">
        <v>414</v>
      </c>
      <c r="B120" s="260"/>
      <c r="C120" s="101" t="s">
        <v>307</v>
      </c>
      <c r="D120" s="87" t="s">
        <v>78</v>
      </c>
      <c r="E120" s="87">
        <v>1</v>
      </c>
      <c r="F120" s="87">
        <v>1</v>
      </c>
      <c r="G120" s="260"/>
      <c r="H120" s="260"/>
      <c r="I120" s="131">
        <v>205230</v>
      </c>
      <c r="J120" s="131">
        <v>205230</v>
      </c>
      <c r="K120" s="82"/>
      <c r="L120" s="82"/>
      <c r="M120" s="131">
        <v>205230</v>
      </c>
      <c r="N120" s="82" t="s">
        <v>45</v>
      </c>
      <c r="O120" s="82" t="s">
        <v>45</v>
      </c>
      <c r="P120" s="82" t="s">
        <v>45</v>
      </c>
      <c r="Q120" s="105">
        <v>1037</v>
      </c>
      <c r="R120" s="82">
        <v>0</v>
      </c>
      <c r="S120" s="105">
        <v>84</v>
      </c>
      <c r="T120" s="128">
        <v>69.3</v>
      </c>
      <c r="U120" s="135">
        <v>4.5</v>
      </c>
      <c r="V120" s="135">
        <v>4.0999999999999996</v>
      </c>
      <c r="W120" s="105">
        <v>0</v>
      </c>
      <c r="X120" s="105">
        <v>0</v>
      </c>
      <c r="Y120" s="269"/>
      <c r="Z120" s="269"/>
    </row>
    <row r="121" spans="1:26" ht="47.25" customHeight="1" outlineLevel="1" x14ac:dyDescent="0.4">
      <c r="A121" s="78" t="s">
        <v>162</v>
      </c>
      <c r="B121" s="260"/>
      <c r="C121" s="80" t="s">
        <v>309</v>
      </c>
      <c r="D121" s="90" t="s">
        <v>21</v>
      </c>
      <c r="E121" s="90">
        <f>SUM(E122:E125)</f>
        <v>4</v>
      </c>
      <c r="F121" s="90">
        <f>SUM(F122:F125)</f>
        <v>4</v>
      </c>
      <c r="G121" s="260"/>
      <c r="H121" s="260"/>
      <c r="I121" s="108">
        <f>SUM(I122:I125)</f>
        <v>405380</v>
      </c>
      <c r="J121" s="108">
        <f>SUM(J122:J125)</f>
        <v>405380</v>
      </c>
      <c r="K121" s="82" t="s">
        <v>45</v>
      </c>
      <c r="L121" s="82" t="s">
        <v>45</v>
      </c>
      <c r="M121" s="108">
        <f>SUM(M122:M125)</f>
        <v>139075.53143999999</v>
      </c>
      <c r="N121" s="82" t="s">
        <v>45</v>
      </c>
      <c r="O121" s="82" t="s">
        <v>45</v>
      </c>
      <c r="P121" s="82" t="s">
        <v>45</v>
      </c>
      <c r="Q121" s="125">
        <f>SUM(Q122:Q125)</f>
        <v>996</v>
      </c>
      <c r="R121" s="125">
        <f>SUM(R122:R125)</f>
        <v>0</v>
      </c>
      <c r="S121" s="105"/>
      <c r="T121" s="133"/>
      <c r="U121" s="126"/>
      <c r="V121" s="126"/>
      <c r="W121" s="126"/>
      <c r="X121" s="126"/>
      <c r="Y121" s="269"/>
      <c r="Z121" s="269"/>
    </row>
    <row r="122" spans="1:26" ht="47.25" customHeight="1" outlineLevel="2" x14ac:dyDescent="0.4">
      <c r="A122" s="85" t="s">
        <v>163</v>
      </c>
      <c r="B122" s="260"/>
      <c r="C122" s="101" t="s">
        <v>310</v>
      </c>
      <c r="D122" s="87" t="s">
        <v>78</v>
      </c>
      <c r="E122" s="87">
        <v>1</v>
      </c>
      <c r="F122" s="87">
        <v>1</v>
      </c>
      <c r="G122" s="260"/>
      <c r="H122" s="260"/>
      <c r="I122" s="131">
        <v>104400</v>
      </c>
      <c r="J122" s="131">
        <v>104400</v>
      </c>
      <c r="K122" s="82" t="s">
        <v>45</v>
      </c>
      <c r="L122" s="82" t="s">
        <v>45</v>
      </c>
      <c r="M122" s="131">
        <v>104400</v>
      </c>
      <c r="N122" s="82" t="s">
        <v>45</v>
      </c>
      <c r="O122" s="82" t="s">
        <v>45</v>
      </c>
      <c r="P122" s="82" t="s">
        <v>45</v>
      </c>
      <c r="Q122" s="138">
        <v>762</v>
      </c>
      <c r="R122" s="82">
        <v>0</v>
      </c>
      <c r="S122" s="105">
        <v>100</v>
      </c>
      <c r="T122" s="128">
        <v>0</v>
      </c>
      <c r="U122" s="135">
        <v>4.5</v>
      </c>
      <c r="V122" s="136">
        <v>4.2</v>
      </c>
      <c r="W122" s="105">
        <v>0</v>
      </c>
      <c r="X122" s="105">
        <v>0</v>
      </c>
      <c r="Y122" s="269"/>
      <c r="Z122" s="269"/>
    </row>
    <row r="123" spans="1:26" ht="47.25" customHeight="1" outlineLevel="2" x14ac:dyDescent="0.4">
      <c r="A123" s="85" t="s">
        <v>164</v>
      </c>
      <c r="B123" s="260"/>
      <c r="C123" s="101" t="s">
        <v>311</v>
      </c>
      <c r="D123" s="87" t="s">
        <v>78</v>
      </c>
      <c r="E123" s="87">
        <v>1</v>
      </c>
      <c r="F123" s="87">
        <v>1</v>
      </c>
      <c r="G123" s="260"/>
      <c r="H123" s="260"/>
      <c r="I123" s="131">
        <v>97520</v>
      </c>
      <c r="J123" s="131">
        <v>97520</v>
      </c>
      <c r="K123" s="82" t="s">
        <v>45</v>
      </c>
      <c r="L123" s="82" t="s">
        <v>45</v>
      </c>
      <c r="M123" s="131">
        <v>34675.531439999999</v>
      </c>
      <c r="N123" s="93">
        <v>62844.468529999998</v>
      </c>
      <c r="O123" s="82" t="s">
        <v>45</v>
      </c>
      <c r="P123" s="82" t="s">
        <v>45</v>
      </c>
      <c r="Q123" s="105">
        <v>0</v>
      </c>
      <c r="R123" s="82">
        <v>0</v>
      </c>
      <c r="S123" s="105">
        <v>100</v>
      </c>
      <c r="T123" s="128">
        <v>0</v>
      </c>
      <c r="U123" s="135">
        <v>5.5</v>
      </c>
      <c r="V123" s="136">
        <v>5</v>
      </c>
      <c r="W123" s="105">
        <v>0</v>
      </c>
      <c r="X123" s="105">
        <v>0</v>
      </c>
      <c r="Y123" s="269"/>
      <c r="Z123" s="269"/>
    </row>
    <row r="124" spans="1:26" ht="47.25" customHeight="1" outlineLevel="2" x14ac:dyDescent="0.4">
      <c r="A124" s="85" t="s">
        <v>165</v>
      </c>
      <c r="B124" s="260"/>
      <c r="C124" s="101" t="s">
        <v>312</v>
      </c>
      <c r="D124" s="87" t="s">
        <v>78</v>
      </c>
      <c r="E124" s="87">
        <v>1</v>
      </c>
      <c r="F124" s="87">
        <v>1</v>
      </c>
      <c r="G124" s="260"/>
      <c r="H124" s="260"/>
      <c r="I124" s="131">
        <v>33300</v>
      </c>
      <c r="J124" s="131">
        <v>33300</v>
      </c>
      <c r="K124" s="82" t="s">
        <v>45</v>
      </c>
      <c r="L124" s="82" t="s">
        <v>45</v>
      </c>
      <c r="M124" s="198"/>
      <c r="N124" s="131">
        <v>33300</v>
      </c>
      <c r="O124" s="82" t="s">
        <v>45</v>
      </c>
      <c r="P124" s="82" t="s">
        <v>45</v>
      </c>
      <c r="Q124" s="105">
        <v>0</v>
      </c>
      <c r="R124" s="82">
        <v>0</v>
      </c>
      <c r="S124" s="105">
        <v>100</v>
      </c>
      <c r="T124" s="128">
        <v>50</v>
      </c>
      <c r="U124" s="135">
        <v>5.5</v>
      </c>
      <c r="V124" s="136">
        <v>5.0999999999999996</v>
      </c>
      <c r="W124" s="105">
        <v>0</v>
      </c>
      <c r="X124" s="105">
        <v>0</v>
      </c>
      <c r="Y124" s="269"/>
      <c r="Z124" s="269"/>
    </row>
    <row r="125" spans="1:26" ht="47.25" customHeight="1" outlineLevel="2" x14ac:dyDescent="0.4">
      <c r="A125" s="85" t="s">
        <v>166</v>
      </c>
      <c r="B125" s="260"/>
      <c r="C125" s="101" t="s">
        <v>313</v>
      </c>
      <c r="D125" s="87" t="s">
        <v>78</v>
      </c>
      <c r="E125" s="87">
        <v>1</v>
      </c>
      <c r="F125" s="87">
        <v>1</v>
      </c>
      <c r="G125" s="260"/>
      <c r="H125" s="260"/>
      <c r="I125" s="131">
        <v>170160</v>
      </c>
      <c r="J125" s="131">
        <v>170160</v>
      </c>
      <c r="K125" s="82" t="s">
        <v>45</v>
      </c>
      <c r="L125" s="82" t="s">
        <v>45</v>
      </c>
      <c r="M125" s="198"/>
      <c r="N125" s="139">
        <f>I125-M125</f>
        <v>170160</v>
      </c>
      <c r="O125" s="82" t="s">
        <v>45</v>
      </c>
      <c r="P125" s="82" t="s">
        <v>45</v>
      </c>
      <c r="Q125" s="105">
        <v>234</v>
      </c>
      <c r="R125" s="82">
        <v>0</v>
      </c>
      <c r="S125" s="105">
        <v>100</v>
      </c>
      <c r="T125" s="128">
        <v>28.6</v>
      </c>
      <c r="U125" s="135">
        <v>4.5</v>
      </c>
      <c r="V125" s="135">
        <v>4</v>
      </c>
      <c r="W125" s="105">
        <v>0</v>
      </c>
      <c r="X125" s="105">
        <v>0</v>
      </c>
      <c r="Y125" s="269"/>
      <c r="Z125" s="269"/>
    </row>
    <row r="126" spans="1:26" ht="47.25" customHeight="1" outlineLevel="1" x14ac:dyDescent="0.4">
      <c r="A126" s="78" t="s">
        <v>167</v>
      </c>
      <c r="B126" s="260"/>
      <c r="C126" s="80" t="s">
        <v>107</v>
      </c>
      <c r="D126" s="90" t="s">
        <v>21</v>
      </c>
      <c r="E126" s="90">
        <f>SUM(E127:E129)</f>
        <v>3</v>
      </c>
      <c r="F126" s="90">
        <f>SUM(F127:F129)</f>
        <v>3</v>
      </c>
      <c r="G126" s="260"/>
      <c r="H126" s="260"/>
      <c r="I126" s="108">
        <f>SUM(I127:I129)</f>
        <v>370140</v>
      </c>
      <c r="J126" s="108">
        <f>SUM(J127:J129)</f>
        <v>370140</v>
      </c>
      <c r="K126" s="82" t="s">
        <v>45</v>
      </c>
      <c r="L126" s="82" t="s">
        <v>45</v>
      </c>
      <c r="M126" s="82" t="s">
        <v>45</v>
      </c>
      <c r="N126" s="108">
        <f>SUM(N127:N129)</f>
        <v>370140</v>
      </c>
      <c r="O126" s="82" t="s">
        <v>45</v>
      </c>
      <c r="P126" s="82" t="s">
        <v>45</v>
      </c>
      <c r="Q126" s="105">
        <v>0</v>
      </c>
      <c r="R126" s="82">
        <v>0</v>
      </c>
      <c r="S126" s="105"/>
      <c r="T126" s="133"/>
      <c r="U126" s="140"/>
      <c r="V126" s="106"/>
      <c r="W126" s="126"/>
      <c r="X126" s="126"/>
      <c r="Y126" s="269"/>
      <c r="Z126" s="269"/>
    </row>
    <row r="127" spans="1:26" ht="47.25" customHeight="1" outlineLevel="2" x14ac:dyDescent="0.4">
      <c r="A127" s="85" t="s">
        <v>168</v>
      </c>
      <c r="B127" s="260"/>
      <c r="C127" s="86" t="s">
        <v>314</v>
      </c>
      <c r="D127" s="87" t="s">
        <v>78</v>
      </c>
      <c r="E127" s="87">
        <v>1</v>
      </c>
      <c r="F127" s="87">
        <v>1</v>
      </c>
      <c r="G127" s="260"/>
      <c r="H127" s="260"/>
      <c r="I127" s="88">
        <v>74630</v>
      </c>
      <c r="J127" s="88">
        <v>74630</v>
      </c>
      <c r="K127" s="82" t="s">
        <v>45</v>
      </c>
      <c r="L127" s="82" t="s">
        <v>45</v>
      </c>
      <c r="M127" s="82" t="s">
        <v>45</v>
      </c>
      <c r="N127" s="88">
        <v>74630</v>
      </c>
      <c r="O127" s="82" t="s">
        <v>45</v>
      </c>
      <c r="P127" s="82" t="s">
        <v>45</v>
      </c>
      <c r="Q127" s="105">
        <v>0</v>
      </c>
      <c r="R127" s="82">
        <v>0</v>
      </c>
      <c r="S127" s="105">
        <v>100</v>
      </c>
      <c r="T127" s="128">
        <v>0</v>
      </c>
      <c r="U127" s="82" t="s">
        <v>45</v>
      </c>
      <c r="V127" s="82" t="s">
        <v>45</v>
      </c>
      <c r="W127" s="105">
        <v>0</v>
      </c>
      <c r="X127" s="105">
        <v>0</v>
      </c>
      <c r="Y127" s="269"/>
      <c r="Z127" s="269"/>
    </row>
    <row r="128" spans="1:26" ht="47.25" customHeight="1" outlineLevel="2" x14ac:dyDescent="0.4">
      <c r="A128" s="85" t="s">
        <v>169</v>
      </c>
      <c r="B128" s="260"/>
      <c r="C128" s="86" t="s">
        <v>315</v>
      </c>
      <c r="D128" s="87" t="s">
        <v>78</v>
      </c>
      <c r="E128" s="87">
        <v>1</v>
      </c>
      <c r="F128" s="87">
        <v>1</v>
      </c>
      <c r="G128" s="260"/>
      <c r="H128" s="260"/>
      <c r="I128" s="88">
        <v>73400</v>
      </c>
      <c r="J128" s="88">
        <v>73400</v>
      </c>
      <c r="K128" s="82" t="s">
        <v>45</v>
      </c>
      <c r="L128" s="82" t="s">
        <v>45</v>
      </c>
      <c r="M128" s="82" t="s">
        <v>45</v>
      </c>
      <c r="N128" s="88">
        <v>73400</v>
      </c>
      <c r="O128" s="82" t="s">
        <v>45</v>
      </c>
      <c r="P128" s="82" t="s">
        <v>45</v>
      </c>
      <c r="Q128" s="105">
        <v>0</v>
      </c>
      <c r="R128" s="82">
        <v>0</v>
      </c>
      <c r="S128" s="105">
        <v>100</v>
      </c>
      <c r="T128" s="128">
        <v>0</v>
      </c>
      <c r="U128" s="82" t="s">
        <v>45</v>
      </c>
      <c r="V128" s="82" t="s">
        <v>45</v>
      </c>
      <c r="W128" s="105">
        <v>0</v>
      </c>
      <c r="X128" s="105">
        <v>0</v>
      </c>
      <c r="Y128" s="269"/>
      <c r="Z128" s="269"/>
    </row>
    <row r="129" spans="1:26" ht="47.25" customHeight="1" outlineLevel="2" x14ac:dyDescent="0.4">
      <c r="A129" s="85" t="s">
        <v>170</v>
      </c>
      <c r="B129" s="260"/>
      <c r="C129" s="86" t="s">
        <v>316</v>
      </c>
      <c r="D129" s="87" t="s">
        <v>78</v>
      </c>
      <c r="E129" s="87">
        <v>1</v>
      </c>
      <c r="F129" s="87">
        <v>1</v>
      </c>
      <c r="G129" s="260"/>
      <c r="H129" s="260"/>
      <c r="I129" s="88">
        <v>222110</v>
      </c>
      <c r="J129" s="88">
        <v>222110</v>
      </c>
      <c r="K129" s="82" t="s">
        <v>45</v>
      </c>
      <c r="L129" s="82" t="s">
        <v>45</v>
      </c>
      <c r="M129" s="82" t="s">
        <v>45</v>
      </c>
      <c r="N129" s="88">
        <v>222110</v>
      </c>
      <c r="O129" s="82" t="s">
        <v>45</v>
      </c>
      <c r="P129" s="82" t="s">
        <v>45</v>
      </c>
      <c r="Q129" s="125">
        <v>0</v>
      </c>
      <c r="R129" s="82">
        <v>0</v>
      </c>
      <c r="S129" s="105">
        <v>100</v>
      </c>
      <c r="T129" s="128">
        <v>0</v>
      </c>
      <c r="U129" s="82" t="s">
        <v>45</v>
      </c>
      <c r="V129" s="82" t="s">
        <v>45</v>
      </c>
      <c r="W129" s="105">
        <v>0</v>
      </c>
      <c r="X129" s="105">
        <v>0</v>
      </c>
      <c r="Y129" s="269"/>
      <c r="Z129" s="269"/>
    </row>
    <row r="130" spans="1:26" ht="47.25" customHeight="1" outlineLevel="1" x14ac:dyDescent="0.4">
      <c r="A130" s="78" t="s">
        <v>171</v>
      </c>
      <c r="B130" s="260"/>
      <c r="C130" s="80" t="s">
        <v>108</v>
      </c>
      <c r="D130" s="90" t="s">
        <v>21</v>
      </c>
      <c r="E130" s="90">
        <f>SUM(E131:E142)</f>
        <v>12</v>
      </c>
      <c r="F130" s="90">
        <f>SUM(F131:F142)</f>
        <v>12</v>
      </c>
      <c r="G130" s="260"/>
      <c r="H130" s="260"/>
      <c r="I130" s="108">
        <f>SUM(I131:I143)</f>
        <v>907200</v>
      </c>
      <c r="J130" s="108">
        <f>SUM(J131:J143)</f>
        <v>907200</v>
      </c>
      <c r="K130" s="82" t="s">
        <v>45</v>
      </c>
      <c r="L130" s="82" t="s">
        <v>45</v>
      </c>
      <c r="M130" s="82" t="s">
        <v>45</v>
      </c>
      <c r="N130" s="108">
        <f>SUM(N131:N143)</f>
        <v>907200</v>
      </c>
      <c r="O130" s="82" t="s">
        <v>45</v>
      </c>
      <c r="P130" s="82" t="s">
        <v>45</v>
      </c>
      <c r="Q130" s="125">
        <f>SUM(Q131:Q143)</f>
        <v>6097.82</v>
      </c>
      <c r="R130" s="125">
        <f>SUM(R131:R143)</f>
        <v>0</v>
      </c>
      <c r="S130" s="105"/>
      <c r="T130" s="133"/>
      <c r="U130" s="140"/>
      <c r="V130" s="106"/>
      <c r="W130" s="126"/>
      <c r="X130" s="126"/>
      <c r="Y130" s="269"/>
      <c r="Z130" s="269"/>
    </row>
    <row r="131" spans="1:26" ht="47.25" customHeight="1" outlineLevel="2" x14ac:dyDescent="0.4">
      <c r="A131" s="85" t="s">
        <v>172</v>
      </c>
      <c r="B131" s="260"/>
      <c r="C131" s="141" t="s">
        <v>317</v>
      </c>
      <c r="D131" s="87" t="s">
        <v>78</v>
      </c>
      <c r="E131" s="87">
        <v>1</v>
      </c>
      <c r="F131" s="87">
        <v>1</v>
      </c>
      <c r="G131" s="260"/>
      <c r="H131" s="260"/>
      <c r="I131" s="131">
        <v>58900</v>
      </c>
      <c r="J131" s="131">
        <v>58900</v>
      </c>
      <c r="K131" s="82" t="s">
        <v>45</v>
      </c>
      <c r="L131" s="82" t="s">
        <v>45</v>
      </c>
      <c r="M131" s="82" t="s">
        <v>45</v>
      </c>
      <c r="N131" s="131">
        <v>58900</v>
      </c>
      <c r="O131" s="82" t="s">
        <v>45</v>
      </c>
      <c r="P131" s="82" t="s">
        <v>45</v>
      </c>
      <c r="Q131" s="125">
        <v>174</v>
      </c>
      <c r="R131" s="82">
        <v>0</v>
      </c>
      <c r="S131" s="105">
        <v>100</v>
      </c>
      <c r="T131" s="128">
        <v>0</v>
      </c>
      <c r="U131" s="103">
        <v>4</v>
      </c>
      <c r="V131" s="103">
        <v>3.9</v>
      </c>
      <c r="W131" s="105">
        <v>0</v>
      </c>
      <c r="X131" s="105">
        <v>0</v>
      </c>
      <c r="Y131" s="269"/>
      <c r="Z131" s="269"/>
    </row>
    <row r="132" spans="1:26" ht="47.25" customHeight="1" outlineLevel="2" x14ac:dyDescent="0.4">
      <c r="A132" s="85" t="s">
        <v>173</v>
      </c>
      <c r="B132" s="260"/>
      <c r="C132" s="112" t="s">
        <v>318</v>
      </c>
      <c r="D132" s="87" t="s">
        <v>78</v>
      </c>
      <c r="E132" s="87">
        <v>1</v>
      </c>
      <c r="F132" s="87">
        <v>1</v>
      </c>
      <c r="G132" s="260"/>
      <c r="H132" s="260"/>
      <c r="I132" s="142">
        <v>71000</v>
      </c>
      <c r="J132" s="142">
        <v>71000</v>
      </c>
      <c r="K132" s="82" t="s">
        <v>45</v>
      </c>
      <c r="L132" s="82" t="s">
        <v>45</v>
      </c>
      <c r="M132" s="82" t="s">
        <v>45</v>
      </c>
      <c r="N132" s="142">
        <v>71000</v>
      </c>
      <c r="O132" s="82" t="s">
        <v>45</v>
      </c>
      <c r="P132" s="82" t="s">
        <v>45</v>
      </c>
      <c r="Q132" s="125">
        <v>900</v>
      </c>
      <c r="R132" s="82">
        <v>0</v>
      </c>
      <c r="S132" s="105">
        <v>100</v>
      </c>
      <c r="T132" s="128">
        <v>0</v>
      </c>
      <c r="U132" s="103">
        <v>4</v>
      </c>
      <c r="V132" s="103">
        <v>3.8</v>
      </c>
      <c r="W132" s="105">
        <v>1</v>
      </c>
      <c r="X132" s="105">
        <v>1</v>
      </c>
      <c r="Y132" s="269"/>
      <c r="Z132" s="269"/>
    </row>
    <row r="133" spans="1:26" ht="47.25" customHeight="1" outlineLevel="2" x14ac:dyDescent="0.4">
      <c r="A133" s="85" t="s">
        <v>174</v>
      </c>
      <c r="B133" s="260"/>
      <c r="C133" s="112" t="s">
        <v>319</v>
      </c>
      <c r="D133" s="87" t="s">
        <v>78</v>
      </c>
      <c r="E133" s="87">
        <v>1</v>
      </c>
      <c r="F133" s="87">
        <v>1</v>
      </c>
      <c r="G133" s="260"/>
      <c r="H133" s="260"/>
      <c r="I133" s="142">
        <v>37600</v>
      </c>
      <c r="J133" s="142">
        <v>37600</v>
      </c>
      <c r="K133" s="82" t="s">
        <v>45</v>
      </c>
      <c r="L133" s="82" t="s">
        <v>45</v>
      </c>
      <c r="M133" s="82" t="s">
        <v>45</v>
      </c>
      <c r="N133" s="142">
        <v>37600</v>
      </c>
      <c r="O133" s="82" t="s">
        <v>45</v>
      </c>
      <c r="P133" s="82" t="s">
        <v>45</v>
      </c>
      <c r="Q133" s="125">
        <v>317</v>
      </c>
      <c r="R133" s="82">
        <v>0</v>
      </c>
      <c r="S133" s="105">
        <v>100</v>
      </c>
      <c r="T133" s="128">
        <v>20</v>
      </c>
      <c r="U133" s="103">
        <v>4</v>
      </c>
      <c r="V133" s="103">
        <v>3.5</v>
      </c>
      <c r="W133" s="105">
        <v>0</v>
      </c>
      <c r="X133" s="105">
        <v>0</v>
      </c>
      <c r="Y133" s="269"/>
      <c r="Z133" s="269"/>
    </row>
    <row r="134" spans="1:26" ht="47.25" customHeight="1" outlineLevel="2" x14ac:dyDescent="0.4">
      <c r="A134" s="85" t="s">
        <v>175</v>
      </c>
      <c r="B134" s="260"/>
      <c r="C134" s="112" t="s">
        <v>320</v>
      </c>
      <c r="D134" s="87" t="s">
        <v>78</v>
      </c>
      <c r="E134" s="87">
        <v>1</v>
      </c>
      <c r="F134" s="87">
        <v>1</v>
      </c>
      <c r="G134" s="260"/>
      <c r="H134" s="260"/>
      <c r="I134" s="143">
        <v>91400</v>
      </c>
      <c r="J134" s="143">
        <v>91400</v>
      </c>
      <c r="K134" s="82" t="s">
        <v>45</v>
      </c>
      <c r="L134" s="82" t="s">
        <v>45</v>
      </c>
      <c r="M134" s="82" t="s">
        <v>45</v>
      </c>
      <c r="N134" s="143">
        <v>91400</v>
      </c>
      <c r="O134" s="82" t="s">
        <v>45</v>
      </c>
      <c r="P134" s="82" t="s">
        <v>45</v>
      </c>
      <c r="Q134" s="125">
        <v>74</v>
      </c>
      <c r="R134" s="82">
        <v>0</v>
      </c>
      <c r="S134" s="105">
        <v>84</v>
      </c>
      <c r="T134" s="128">
        <v>0.7</v>
      </c>
      <c r="U134" s="103">
        <v>4</v>
      </c>
      <c r="V134" s="103">
        <v>3.8</v>
      </c>
      <c r="W134" s="144">
        <v>1</v>
      </c>
      <c r="X134" s="105">
        <v>1</v>
      </c>
      <c r="Y134" s="269"/>
      <c r="Z134" s="269"/>
    </row>
    <row r="135" spans="1:26" ht="47.25" customHeight="1" outlineLevel="2" x14ac:dyDescent="0.4">
      <c r="A135" s="85" t="s">
        <v>176</v>
      </c>
      <c r="B135" s="260"/>
      <c r="C135" s="112" t="s">
        <v>321</v>
      </c>
      <c r="D135" s="87" t="s">
        <v>78</v>
      </c>
      <c r="E135" s="87">
        <v>1</v>
      </c>
      <c r="F135" s="87">
        <v>1</v>
      </c>
      <c r="G135" s="260"/>
      <c r="H135" s="260"/>
      <c r="I135" s="143">
        <v>95600</v>
      </c>
      <c r="J135" s="143">
        <v>95600</v>
      </c>
      <c r="K135" s="82" t="s">
        <v>45</v>
      </c>
      <c r="L135" s="82" t="s">
        <v>45</v>
      </c>
      <c r="M135" s="82" t="s">
        <v>45</v>
      </c>
      <c r="N135" s="143">
        <v>95600</v>
      </c>
      <c r="O135" s="82" t="s">
        <v>45</v>
      </c>
      <c r="P135" s="82" t="s">
        <v>45</v>
      </c>
      <c r="Q135" s="125">
        <v>278.30999999999995</v>
      </c>
      <c r="R135" s="82">
        <v>0</v>
      </c>
      <c r="S135" s="105">
        <v>100</v>
      </c>
      <c r="T135" s="128">
        <v>34.9</v>
      </c>
      <c r="U135" s="103">
        <v>4</v>
      </c>
      <c r="V135" s="103">
        <v>3.9</v>
      </c>
      <c r="W135" s="105">
        <v>0</v>
      </c>
      <c r="X135" s="105">
        <v>0</v>
      </c>
      <c r="Y135" s="269"/>
      <c r="Z135" s="269"/>
    </row>
    <row r="136" spans="1:26" ht="47.25" customHeight="1" outlineLevel="2" x14ac:dyDescent="0.4">
      <c r="A136" s="85" t="s">
        <v>177</v>
      </c>
      <c r="B136" s="260"/>
      <c r="C136" s="112" t="s">
        <v>322</v>
      </c>
      <c r="D136" s="87" t="s">
        <v>78</v>
      </c>
      <c r="E136" s="87">
        <v>1</v>
      </c>
      <c r="F136" s="87">
        <v>1</v>
      </c>
      <c r="G136" s="260"/>
      <c r="H136" s="260"/>
      <c r="I136" s="143">
        <v>80000</v>
      </c>
      <c r="J136" s="143">
        <v>80000</v>
      </c>
      <c r="K136" s="82" t="s">
        <v>45</v>
      </c>
      <c r="L136" s="82" t="s">
        <v>45</v>
      </c>
      <c r="M136" s="82" t="s">
        <v>45</v>
      </c>
      <c r="N136" s="143">
        <v>80000</v>
      </c>
      <c r="O136" s="82" t="s">
        <v>45</v>
      </c>
      <c r="P136" s="82" t="s">
        <v>45</v>
      </c>
      <c r="Q136" s="125">
        <v>1964.8</v>
      </c>
      <c r="R136" s="82">
        <v>0</v>
      </c>
      <c r="S136" s="105">
        <v>100</v>
      </c>
      <c r="T136" s="128">
        <v>0</v>
      </c>
      <c r="U136" s="103">
        <v>4</v>
      </c>
      <c r="V136" s="103">
        <v>3.95</v>
      </c>
      <c r="W136" s="105">
        <v>0</v>
      </c>
      <c r="X136" s="105">
        <v>0</v>
      </c>
      <c r="Y136" s="269"/>
      <c r="Z136" s="269"/>
    </row>
    <row r="137" spans="1:26" ht="47.25" customHeight="1" outlineLevel="2" x14ac:dyDescent="0.4">
      <c r="A137" s="85" t="s">
        <v>178</v>
      </c>
      <c r="B137" s="260"/>
      <c r="C137" s="112" t="s">
        <v>323</v>
      </c>
      <c r="D137" s="87" t="s">
        <v>78</v>
      </c>
      <c r="E137" s="87">
        <v>1</v>
      </c>
      <c r="F137" s="87">
        <v>1</v>
      </c>
      <c r="G137" s="260"/>
      <c r="H137" s="260"/>
      <c r="I137" s="143">
        <v>73800</v>
      </c>
      <c r="J137" s="143">
        <v>73800</v>
      </c>
      <c r="K137" s="82" t="s">
        <v>45</v>
      </c>
      <c r="L137" s="82" t="s">
        <v>45</v>
      </c>
      <c r="M137" s="82" t="s">
        <v>45</v>
      </c>
      <c r="N137" s="143">
        <v>73800</v>
      </c>
      <c r="O137" s="82" t="s">
        <v>45</v>
      </c>
      <c r="P137" s="82" t="s">
        <v>45</v>
      </c>
      <c r="Q137" s="125">
        <v>121.2</v>
      </c>
      <c r="R137" s="82">
        <v>0</v>
      </c>
      <c r="S137" s="105">
        <v>100</v>
      </c>
      <c r="T137" s="128">
        <v>50</v>
      </c>
      <c r="U137" s="103">
        <v>4</v>
      </c>
      <c r="V137" s="103">
        <v>3.8</v>
      </c>
      <c r="W137" s="105">
        <v>0</v>
      </c>
      <c r="X137" s="105">
        <v>0</v>
      </c>
      <c r="Y137" s="269"/>
      <c r="Z137" s="269"/>
    </row>
    <row r="138" spans="1:26" ht="42.75" customHeight="1" outlineLevel="2" x14ac:dyDescent="0.4">
      <c r="A138" s="85" t="s">
        <v>179</v>
      </c>
      <c r="B138" s="260"/>
      <c r="C138" s="112" t="s">
        <v>324</v>
      </c>
      <c r="D138" s="87" t="s">
        <v>78</v>
      </c>
      <c r="E138" s="87">
        <v>1</v>
      </c>
      <c r="F138" s="87">
        <v>1</v>
      </c>
      <c r="G138" s="260"/>
      <c r="H138" s="260"/>
      <c r="I138" s="143">
        <v>51900</v>
      </c>
      <c r="J138" s="143">
        <v>51900</v>
      </c>
      <c r="K138" s="82" t="s">
        <v>45</v>
      </c>
      <c r="L138" s="82" t="s">
        <v>45</v>
      </c>
      <c r="M138" s="82" t="s">
        <v>45</v>
      </c>
      <c r="N138" s="143">
        <v>51900</v>
      </c>
      <c r="O138" s="82" t="s">
        <v>45</v>
      </c>
      <c r="P138" s="82" t="s">
        <v>45</v>
      </c>
      <c r="Q138" s="125">
        <v>566</v>
      </c>
      <c r="R138" s="82">
        <v>0</v>
      </c>
      <c r="S138" s="105">
        <v>100</v>
      </c>
      <c r="T138" s="128">
        <v>0</v>
      </c>
      <c r="U138" s="103">
        <v>4</v>
      </c>
      <c r="V138" s="103">
        <v>3.95</v>
      </c>
      <c r="W138" s="105">
        <v>0</v>
      </c>
      <c r="X138" s="105">
        <v>0</v>
      </c>
      <c r="Y138" s="269"/>
      <c r="Z138" s="269"/>
    </row>
    <row r="139" spans="1:26" ht="42.75" customHeight="1" outlineLevel="2" x14ac:dyDescent="0.4">
      <c r="A139" s="85" t="s">
        <v>180</v>
      </c>
      <c r="B139" s="260"/>
      <c r="C139" s="112" t="s">
        <v>325</v>
      </c>
      <c r="D139" s="87" t="s">
        <v>78</v>
      </c>
      <c r="E139" s="87">
        <v>1</v>
      </c>
      <c r="F139" s="87">
        <v>1</v>
      </c>
      <c r="G139" s="260"/>
      <c r="H139" s="260"/>
      <c r="I139" s="143">
        <v>132000</v>
      </c>
      <c r="J139" s="143">
        <v>132000</v>
      </c>
      <c r="K139" s="82" t="s">
        <v>45</v>
      </c>
      <c r="L139" s="82" t="s">
        <v>45</v>
      </c>
      <c r="M139" s="82" t="s">
        <v>45</v>
      </c>
      <c r="N139" s="143">
        <v>132000</v>
      </c>
      <c r="O139" s="82" t="s">
        <v>45</v>
      </c>
      <c r="P139" s="82" t="s">
        <v>45</v>
      </c>
      <c r="Q139" s="145">
        <v>1170.51</v>
      </c>
      <c r="R139" s="82">
        <v>0</v>
      </c>
      <c r="S139" s="105">
        <v>100</v>
      </c>
      <c r="T139" s="128">
        <v>22.3</v>
      </c>
      <c r="U139" s="103">
        <v>4</v>
      </c>
      <c r="V139" s="103">
        <v>3.91</v>
      </c>
      <c r="W139" s="105">
        <v>0</v>
      </c>
      <c r="X139" s="105">
        <v>0</v>
      </c>
      <c r="Y139" s="269"/>
      <c r="Z139" s="269"/>
    </row>
    <row r="140" spans="1:26" ht="42.75" customHeight="1" outlineLevel="2" x14ac:dyDescent="0.4">
      <c r="A140" s="85" t="s">
        <v>181</v>
      </c>
      <c r="B140" s="260"/>
      <c r="C140" s="112" t="s">
        <v>326</v>
      </c>
      <c r="D140" s="87" t="s">
        <v>78</v>
      </c>
      <c r="E140" s="87">
        <v>1</v>
      </c>
      <c r="F140" s="87">
        <v>1</v>
      </c>
      <c r="G140" s="260"/>
      <c r="H140" s="260"/>
      <c r="I140" s="143">
        <v>65300</v>
      </c>
      <c r="J140" s="143">
        <v>65300</v>
      </c>
      <c r="K140" s="82" t="s">
        <v>45</v>
      </c>
      <c r="L140" s="82" t="s">
        <v>45</v>
      </c>
      <c r="M140" s="82" t="s">
        <v>45</v>
      </c>
      <c r="N140" s="143">
        <v>65300</v>
      </c>
      <c r="O140" s="82" t="s">
        <v>45</v>
      </c>
      <c r="P140" s="82" t="s">
        <v>45</v>
      </c>
      <c r="Q140" s="145">
        <v>0</v>
      </c>
      <c r="R140" s="82">
        <v>0</v>
      </c>
      <c r="S140" s="105">
        <v>100</v>
      </c>
      <c r="T140" s="128">
        <v>0</v>
      </c>
      <c r="U140" s="103">
        <v>4</v>
      </c>
      <c r="V140" s="103">
        <v>3.2</v>
      </c>
      <c r="W140" s="105">
        <v>0</v>
      </c>
      <c r="X140" s="105">
        <v>0</v>
      </c>
      <c r="Y140" s="269"/>
      <c r="Z140" s="269"/>
    </row>
    <row r="141" spans="1:26" ht="42.75" customHeight="1" outlineLevel="2" x14ac:dyDescent="0.4">
      <c r="A141" s="85" t="s">
        <v>182</v>
      </c>
      <c r="B141" s="260"/>
      <c r="C141" s="112" t="s">
        <v>327</v>
      </c>
      <c r="D141" s="87" t="s">
        <v>78</v>
      </c>
      <c r="E141" s="87">
        <v>1</v>
      </c>
      <c r="F141" s="87">
        <v>1</v>
      </c>
      <c r="G141" s="260"/>
      <c r="H141" s="260"/>
      <c r="I141" s="143">
        <v>64000</v>
      </c>
      <c r="J141" s="143">
        <v>64000</v>
      </c>
      <c r="K141" s="82" t="s">
        <v>45</v>
      </c>
      <c r="L141" s="82" t="s">
        <v>45</v>
      </c>
      <c r="M141" s="82" t="s">
        <v>45</v>
      </c>
      <c r="N141" s="143">
        <v>64000</v>
      </c>
      <c r="O141" s="82" t="s">
        <v>45</v>
      </c>
      <c r="P141" s="82" t="s">
        <v>45</v>
      </c>
      <c r="Q141" s="145">
        <v>113</v>
      </c>
      <c r="R141" s="82">
        <v>0</v>
      </c>
      <c r="S141" s="105">
        <v>100</v>
      </c>
      <c r="T141" s="128">
        <v>0</v>
      </c>
      <c r="U141" s="103">
        <v>4</v>
      </c>
      <c r="V141" s="103">
        <v>3.5</v>
      </c>
      <c r="W141" s="105">
        <v>0</v>
      </c>
      <c r="X141" s="105">
        <v>0</v>
      </c>
      <c r="Y141" s="269"/>
      <c r="Z141" s="269"/>
    </row>
    <row r="142" spans="1:26" ht="42.75" customHeight="1" outlineLevel="2" x14ac:dyDescent="0.4">
      <c r="A142" s="85" t="s">
        <v>415</v>
      </c>
      <c r="B142" s="260"/>
      <c r="C142" s="112" t="s">
        <v>328</v>
      </c>
      <c r="D142" s="87" t="s">
        <v>78</v>
      </c>
      <c r="E142" s="87">
        <v>1</v>
      </c>
      <c r="F142" s="87">
        <v>1</v>
      </c>
      <c r="G142" s="260"/>
      <c r="H142" s="260"/>
      <c r="I142" s="143">
        <v>38000</v>
      </c>
      <c r="J142" s="143">
        <v>38000</v>
      </c>
      <c r="K142" s="82" t="s">
        <v>45</v>
      </c>
      <c r="L142" s="82" t="s">
        <v>45</v>
      </c>
      <c r="M142" s="82" t="s">
        <v>45</v>
      </c>
      <c r="N142" s="143">
        <v>38000</v>
      </c>
      <c r="O142" s="82" t="s">
        <v>45</v>
      </c>
      <c r="P142" s="82" t="s">
        <v>45</v>
      </c>
      <c r="Q142" s="145">
        <v>80</v>
      </c>
      <c r="R142" s="82">
        <v>0</v>
      </c>
      <c r="S142" s="105">
        <v>100</v>
      </c>
      <c r="T142" s="128">
        <v>0</v>
      </c>
      <c r="U142" s="103">
        <v>4</v>
      </c>
      <c r="V142" s="103">
        <v>3.6</v>
      </c>
      <c r="W142" s="105">
        <v>0</v>
      </c>
      <c r="X142" s="105">
        <v>0</v>
      </c>
      <c r="Y142" s="269"/>
      <c r="Z142" s="269"/>
    </row>
    <row r="143" spans="1:26" ht="42.75" customHeight="1" outlineLevel="2" x14ac:dyDescent="0.4">
      <c r="A143" s="85"/>
      <c r="B143" s="260"/>
      <c r="C143" s="112" t="s">
        <v>329</v>
      </c>
      <c r="D143" s="87" t="s">
        <v>78</v>
      </c>
      <c r="E143" s="87">
        <v>1</v>
      </c>
      <c r="F143" s="87">
        <v>1</v>
      </c>
      <c r="G143" s="260"/>
      <c r="H143" s="260"/>
      <c r="I143" s="143">
        <v>47700</v>
      </c>
      <c r="J143" s="143">
        <v>47700</v>
      </c>
      <c r="K143" s="82"/>
      <c r="L143" s="82"/>
      <c r="M143" s="82" t="s">
        <v>45</v>
      </c>
      <c r="N143" s="143">
        <v>47700</v>
      </c>
      <c r="O143" s="82"/>
      <c r="P143" s="82"/>
      <c r="Q143" s="145">
        <v>339</v>
      </c>
      <c r="R143" s="82">
        <v>0</v>
      </c>
      <c r="S143" s="105">
        <v>100</v>
      </c>
      <c r="T143" s="128">
        <v>0</v>
      </c>
      <c r="U143" s="103">
        <v>4</v>
      </c>
      <c r="V143" s="103">
        <v>3.5</v>
      </c>
      <c r="W143" s="105">
        <v>0</v>
      </c>
      <c r="X143" s="105">
        <v>0</v>
      </c>
      <c r="Y143" s="269"/>
      <c r="Z143" s="269"/>
    </row>
    <row r="144" spans="1:26" ht="42.75" customHeight="1" outlineLevel="1" x14ac:dyDescent="0.4">
      <c r="A144" s="78" t="s">
        <v>183</v>
      </c>
      <c r="B144" s="260"/>
      <c r="C144" s="80" t="s">
        <v>330</v>
      </c>
      <c r="D144" s="90" t="s">
        <v>21</v>
      </c>
      <c r="E144" s="90">
        <f>SUM(E145:E160)</f>
        <v>16</v>
      </c>
      <c r="F144" s="90">
        <f>SUM(F145:F160)</f>
        <v>16</v>
      </c>
      <c r="G144" s="260"/>
      <c r="H144" s="260"/>
      <c r="I144" s="82">
        <f>SUM(I145:I160)</f>
        <v>670080.05000000005</v>
      </c>
      <c r="J144" s="82">
        <f>SUM(J145:J160)</f>
        <v>670080.05000000005</v>
      </c>
      <c r="K144" s="82" t="s">
        <v>45</v>
      </c>
      <c r="L144" s="82" t="s">
        <v>45</v>
      </c>
      <c r="M144" s="82" t="s">
        <v>45</v>
      </c>
      <c r="N144" s="82">
        <f>SUM(N145:N160)</f>
        <v>670080.05000000005</v>
      </c>
      <c r="O144" s="82" t="s">
        <v>45</v>
      </c>
      <c r="P144" s="82" t="s">
        <v>45</v>
      </c>
      <c r="Q144" s="134">
        <f>SUM(Q145:Q160)</f>
        <v>534.20000000000005</v>
      </c>
      <c r="R144" s="138"/>
      <c r="S144" s="105"/>
      <c r="T144" s="133"/>
      <c r="U144" s="126"/>
      <c r="V144" s="126"/>
      <c r="W144" s="126"/>
      <c r="X144" s="126"/>
      <c r="Y144" s="269"/>
      <c r="Z144" s="269"/>
    </row>
    <row r="145" spans="1:26" ht="42.75" customHeight="1" outlineLevel="2" x14ac:dyDescent="0.4">
      <c r="A145" s="85" t="s">
        <v>184</v>
      </c>
      <c r="B145" s="260"/>
      <c r="C145" s="86" t="s">
        <v>331</v>
      </c>
      <c r="D145" s="87" t="s">
        <v>78</v>
      </c>
      <c r="E145" s="87">
        <v>1</v>
      </c>
      <c r="F145" s="87">
        <v>1</v>
      </c>
      <c r="G145" s="260"/>
      <c r="H145" s="260"/>
      <c r="I145" s="88">
        <v>22500</v>
      </c>
      <c r="J145" s="88">
        <v>22500</v>
      </c>
      <c r="K145" s="82" t="s">
        <v>45</v>
      </c>
      <c r="L145" s="82" t="s">
        <v>45</v>
      </c>
      <c r="M145" s="82" t="s">
        <v>45</v>
      </c>
      <c r="N145" s="88">
        <v>22500</v>
      </c>
      <c r="O145" s="82" t="s">
        <v>45</v>
      </c>
      <c r="P145" s="82" t="s">
        <v>45</v>
      </c>
      <c r="Q145" s="105">
        <v>102</v>
      </c>
      <c r="R145" s="82">
        <v>0</v>
      </c>
      <c r="S145" s="105">
        <v>100</v>
      </c>
      <c r="T145" s="128">
        <v>0</v>
      </c>
      <c r="U145" s="103">
        <v>5</v>
      </c>
      <c r="V145" s="103">
        <v>4.8</v>
      </c>
      <c r="W145" s="105">
        <v>0</v>
      </c>
      <c r="X145" s="105">
        <v>0</v>
      </c>
      <c r="Y145" s="269"/>
      <c r="Z145" s="269"/>
    </row>
    <row r="146" spans="1:26" ht="42.75" customHeight="1" outlineLevel="2" x14ac:dyDescent="0.4">
      <c r="A146" s="85" t="s">
        <v>185</v>
      </c>
      <c r="B146" s="260"/>
      <c r="C146" s="86" t="s">
        <v>332</v>
      </c>
      <c r="D146" s="87" t="s">
        <v>78</v>
      </c>
      <c r="E146" s="87">
        <v>1</v>
      </c>
      <c r="F146" s="87">
        <v>1</v>
      </c>
      <c r="G146" s="260"/>
      <c r="H146" s="260"/>
      <c r="I146" s="88">
        <v>31900</v>
      </c>
      <c r="J146" s="88">
        <v>31900</v>
      </c>
      <c r="K146" s="82" t="s">
        <v>45</v>
      </c>
      <c r="L146" s="82" t="s">
        <v>45</v>
      </c>
      <c r="M146" s="82" t="s">
        <v>45</v>
      </c>
      <c r="N146" s="88">
        <v>31900</v>
      </c>
      <c r="O146" s="82" t="s">
        <v>45</v>
      </c>
      <c r="P146" s="82" t="s">
        <v>45</v>
      </c>
      <c r="Q146" s="105">
        <v>37</v>
      </c>
      <c r="R146" s="82">
        <v>0</v>
      </c>
      <c r="S146" s="105">
        <v>100</v>
      </c>
      <c r="T146" s="128">
        <v>0</v>
      </c>
      <c r="U146" s="103">
        <v>5</v>
      </c>
      <c r="V146" s="103">
        <v>4.9000000000000004</v>
      </c>
      <c r="W146" s="105">
        <v>0</v>
      </c>
      <c r="X146" s="105">
        <v>0</v>
      </c>
      <c r="Y146" s="269"/>
      <c r="Z146" s="269"/>
    </row>
    <row r="147" spans="1:26" ht="42.75" customHeight="1" outlineLevel="2" x14ac:dyDescent="0.4">
      <c r="A147" s="85" t="s">
        <v>186</v>
      </c>
      <c r="B147" s="260"/>
      <c r="C147" s="86" t="s">
        <v>333</v>
      </c>
      <c r="D147" s="87" t="s">
        <v>78</v>
      </c>
      <c r="E147" s="87">
        <v>1</v>
      </c>
      <c r="F147" s="87">
        <v>1</v>
      </c>
      <c r="G147" s="260"/>
      <c r="H147" s="260"/>
      <c r="I147" s="88">
        <v>29800</v>
      </c>
      <c r="J147" s="88">
        <v>29800</v>
      </c>
      <c r="K147" s="82" t="s">
        <v>45</v>
      </c>
      <c r="L147" s="82" t="s">
        <v>45</v>
      </c>
      <c r="M147" s="82" t="s">
        <v>45</v>
      </c>
      <c r="N147" s="88">
        <v>29800</v>
      </c>
      <c r="O147" s="82" t="s">
        <v>45</v>
      </c>
      <c r="P147" s="82" t="s">
        <v>45</v>
      </c>
      <c r="Q147" s="105">
        <v>76</v>
      </c>
      <c r="R147" s="82">
        <v>0</v>
      </c>
      <c r="S147" s="105">
        <v>100</v>
      </c>
      <c r="T147" s="128">
        <v>0</v>
      </c>
      <c r="U147" s="103">
        <v>5</v>
      </c>
      <c r="V147" s="103">
        <v>4.9000000000000004</v>
      </c>
      <c r="W147" s="105">
        <v>0</v>
      </c>
      <c r="X147" s="105">
        <v>0</v>
      </c>
      <c r="Y147" s="269"/>
      <c r="Z147" s="269"/>
    </row>
    <row r="148" spans="1:26" ht="42.75" customHeight="1" outlineLevel="2" x14ac:dyDescent="0.4">
      <c r="A148" s="85" t="s">
        <v>187</v>
      </c>
      <c r="B148" s="260"/>
      <c r="C148" s="86" t="s">
        <v>334</v>
      </c>
      <c r="D148" s="87" t="s">
        <v>78</v>
      </c>
      <c r="E148" s="87">
        <v>1</v>
      </c>
      <c r="F148" s="87">
        <v>1</v>
      </c>
      <c r="G148" s="260"/>
      <c r="H148" s="260"/>
      <c r="I148" s="88">
        <v>29900</v>
      </c>
      <c r="J148" s="88">
        <v>29900</v>
      </c>
      <c r="K148" s="82" t="s">
        <v>45</v>
      </c>
      <c r="L148" s="82" t="s">
        <v>45</v>
      </c>
      <c r="M148" s="82" t="s">
        <v>45</v>
      </c>
      <c r="N148" s="88">
        <v>29900</v>
      </c>
      <c r="O148" s="82" t="s">
        <v>45</v>
      </c>
      <c r="P148" s="82" t="s">
        <v>45</v>
      </c>
      <c r="Q148" s="105">
        <v>54</v>
      </c>
      <c r="R148" s="82">
        <v>0</v>
      </c>
      <c r="S148" s="105">
        <v>100</v>
      </c>
      <c r="T148" s="128">
        <v>0</v>
      </c>
      <c r="U148" s="103">
        <v>5</v>
      </c>
      <c r="V148" s="103">
        <v>4.9000000000000004</v>
      </c>
      <c r="W148" s="105">
        <v>0</v>
      </c>
      <c r="X148" s="105">
        <v>0</v>
      </c>
      <c r="Y148" s="269"/>
      <c r="Z148" s="269"/>
    </row>
    <row r="149" spans="1:26" ht="42.75" customHeight="1" outlineLevel="2" x14ac:dyDescent="0.4">
      <c r="A149" s="85" t="s">
        <v>188</v>
      </c>
      <c r="B149" s="260"/>
      <c r="C149" s="112" t="s">
        <v>335</v>
      </c>
      <c r="D149" s="87" t="s">
        <v>78</v>
      </c>
      <c r="E149" s="87">
        <v>1</v>
      </c>
      <c r="F149" s="87">
        <v>1</v>
      </c>
      <c r="G149" s="260"/>
      <c r="H149" s="260"/>
      <c r="I149" s="142">
        <v>32600</v>
      </c>
      <c r="J149" s="142">
        <v>32600</v>
      </c>
      <c r="K149" s="82" t="s">
        <v>45</v>
      </c>
      <c r="L149" s="82" t="s">
        <v>45</v>
      </c>
      <c r="M149" s="82" t="s">
        <v>45</v>
      </c>
      <c r="N149" s="142">
        <v>32600</v>
      </c>
      <c r="O149" s="82" t="s">
        <v>45</v>
      </c>
      <c r="P149" s="82" t="s">
        <v>45</v>
      </c>
      <c r="Q149" s="105">
        <v>44</v>
      </c>
      <c r="R149" s="82">
        <v>0</v>
      </c>
      <c r="S149" s="105">
        <v>100</v>
      </c>
      <c r="T149" s="128">
        <v>0</v>
      </c>
      <c r="U149" s="103">
        <v>5</v>
      </c>
      <c r="V149" s="103">
        <v>4.9000000000000004</v>
      </c>
      <c r="W149" s="105">
        <v>0</v>
      </c>
      <c r="X149" s="105">
        <v>0</v>
      </c>
      <c r="Y149" s="269"/>
      <c r="Z149" s="269"/>
    </row>
    <row r="150" spans="1:26" ht="42.75" customHeight="1" outlineLevel="2" x14ac:dyDescent="0.4">
      <c r="A150" s="85" t="s">
        <v>417</v>
      </c>
      <c r="B150" s="260"/>
      <c r="C150" s="112" t="s">
        <v>336</v>
      </c>
      <c r="D150" s="87" t="s">
        <v>78</v>
      </c>
      <c r="E150" s="87">
        <v>1</v>
      </c>
      <c r="F150" s="87">
        <v>1</v>
      </c>
      <c r="G150" s="260"/>
      <c r="H150" s="260"/>
      <c r="I150" s="143">
        <v>29800</v>
      </c>
      <c r="J150" s="143">
        <v>29800</v>
      </c>
      <c r="K150" s="82" t="s">
        <v>45</v>
      </c>
      <c r="L150" s="82" t="s">
        <v>45</v>
      </c>
      <c r="M150" s="82" t="s">
        <v>45</v>
      </c>
      <c r="N150" s="143">
        <v>29800</v>
      </c>
      <c r="O150" s="82" t="s">
        <v>45</v>
      </c>
      <c r="P150" s="82" t="s">
        <v>45</v>
      </c>
      <c r="Q150" s="105">
        <v>76</v>
      </c>
      <c r="R150" s="82">
        <v>0</v>
      </c>
      <c r="S150" s="105">
        <v>100</v>
      </c>
      <c r="T150" s="128">
        <v>0</v>
      </c>
      <c r="U150" s="103">
        <v>5</v>
      </c>
      <c r="V150" s="103">
        <v>4.9000000000000004</v>
      </c>
      <c r="W150" s="105">
        <v>0</v>
      </c>
      <c r="X150" s="105">
        <v>0</v>
      </c>
      <c r="Y150" s="269"/>
      <c r="Z150" s="269"/>
    </row>
    <row r="151" spans="1:26" ht="42.75" customHeight="1" outlineLevel="2" x14ac:dyDescent="0.4">
      <c r="A151" s="85" t="s">
        <v>418</v>
      </c>
      <c r="B151" s="260"/>
      <c r="C151" s="112" t="s">
        <v>337</v>
      </c>
      <c r="D151" s="87" t="s">
        <v>78</v>
      </c>
      <c r="E151" s="87">
        <v>1</v>
      </c>
      <c r="F151" s="87">
        <v>1</v>
      </c>
      <c r="G151" s="260"/>
      <c r="H151" s="260"/>
      <c r="I151" s="143">
        <v>61000</v>
      </c>
      <c r="J151" s="143">
        <v>61000</v>
      </c>
      <c r="K151" s="82" t="s">
        <v>45</v>
      </c>
      <c r="L151" s="82" t="s">
        <v>45</v>
      </c>
      <c r="M151" s="82" t="s">
        <v>45</v>
      </c>
      <c r="N151" s="143">
        <v>61000</v>
      </c>
      <c r="O151" s="82" t="s">
        <v>45</v>
      </c>
      <c r="P151" s="82" t="s">
        <v>45</v>
      </c>
      <c r="Q151" s="105">
        <v>0</v>
      </c>
      <c r="R151" s="82">
        <v>0</v>
      </c>
      <c r="S151" s="105">
        <v>100</v>
      </c>
      <c r="T151" s="128">
        <v>0</v>
      </c>
      <c r="U151" s="103">
        <v>5</v>
      </c>
      <c r="V151" s="103">
        <v>4.9000000000000004</v>
      </c>
      <c r="W151" s="105">
        <v>0</v>
      </c>
      <c r="X151" s="105">
        <v>0</v>
      </c>
      <c r="Y151" s="269"/>
      <c r="Z151" s="269"/>
    </row>
    <row r="152" spans="1:26" ht="42.75" customHeight="1" outlineLevel="2" x14ac:dyDescent="0.4">
      <c r="A152" s="85" t="s">
        <v>419</v>
      </c>
      <c r="B152" s="260"/>
      <c r="C152" s="112" t="s">
        <v>338</v>
      </c>
      <c r="D152" s="87" t="s">
        <v>78</v>
      </c>
      <c r="E152" s="87">
        <v>1</v>
      </c>
      <c r="F152" s="87">
        <v>1</v>
      </c>
      <c r="G152" s="260"/>
      <c r="H152" s="260"/>
      <c r="I152" s="143">
        <v>25000</v>
      </c>
      <c r="J152" s="143">
        <v>25000</v>
      </c>
      <c r="K152" s="82" t="s">
        <v>45</v>
      </c>
      <c r="L152" s="82" t="s">
        <v>45</v>
      </c>
      <c r="M152" s="82" t="s">
        <v>45</v>
      </c>
      <c r="N152" s="143">
        <v>25000</v>
      </c>
      <c r="O152" s="82" t="s">
        <v>45</v>
      </c>
      <c r="P152" s="82" t="s">
        <v>45</v>
      </c>
      <c r="Q152" s="134">
        <v>61.2</v>
      </c>
      <c r="R152" s="82">
        <v>0</v>
      </c>
      <c r="S152" s="105">
        <v>100</v>
      </c>
      <c r="T152" s="128">
        <v>0</v>
      </c>
      <c r="U152" s="103">
        <v>5</v>
      </c>
      <c r="V152" s="103">
        <v>4.9000000000000004</v>
      </c>
      <c r="W152" s="105">
        <v>0</v>
      </c>
      <c r="X152" s="105">
        <v>0</v>
      </c>
      <c r="Y152" s="269"/>
      <c r="Z152" s="269"/>
    </row>
    <row r="153" spans="1:26" ht="42.75" customHeight="1" outlineLevel="2" x14ac:dyDescent="0.4">
      <c r="A153" s="85" t="s">
        <v>420</v>
      </c>
      <c r="B153" s="260"/>
      <c r="C153" s="112" t="s">
        <v>339</v>
      </c>
      <c r="D153" s="87" t="s">
        <v>78</v>
      </c>
      <c r="E153" s="87">
        <v>1</v>
      </c>
      <c r="F153" s="87">
        <v>1</v>
      </c>
      <c r="G153" s="260"/>
      <c r="H153" s="260"/>
      <c r="I153" s="143">
        <v>36196.718999999997</v>
      </c>
      <c r="J153" s="143">
        <v>36196.718999999997</v>
      </c>
      <c r="K153" s="82" t="s">
        <v>45</v>
      </c>
      <c r="L153" s="82" t="s">
        <v>45</v>
      </c>
      <c r="M153" s="82" t="s">
        <v>45</v>
      </c>
      <c r="N153" s="143">
        <v>36196.718999999997</v>
      </c>
      <c r="O153" s="82" t="s">
        <v>45</v>
      </c>
      <c r="P153" s="82" t="s">
        <v>45</v>
      </c>
      <c r="Q153" s="105">
        <v>10</v>
      </c>
      <c r="R153" s="82">
        <v>0</v>
      </c>
      <c r="S153" s="105">
        <v>100</v>
      </c>
      <c r="T153" s="128">
        <v>0</v>
      </c>
      <c r="U153" s="103">
        <v>5</v>
      </c>
      <c r="V153" s="103">
        <v>4.9000000000000004</v>
      </c>
      <c r="W153" s="105">
        <v>0</v>
      </c>
      <c r="X153" s="105">
        <v>0</v>
      </c>
      <c r="Y153" s="269"/>
      <c r="Z153" s="269"/>
    </row>
    <row r="154" spans="1:26" ht="42.75" customHeight="1" outlineLevel="2" x14ac:dyDescent="0.4">
      <c r="A154" s="85" t="s">
        <v>421</v>
      </c>
      <c r="B154" s="260"/>
      <c r="C154" s="112" t="s">
        <v>340</v>
      </c>
      <c r="D154" s="87" t="s">
        <v>78</v>
      </c>
      <c r="E154" s="87">
        <v>1</v>
      </c>
      <c r="F154" s="87">
        <v>1</v>
      </c>
      <c r="G154" s="260"/>
      <c r="H154" s="260"/>
      <c r="I154" s="143">
        <v>54700</v>
      </c>
      <c r="J154" s="143">
        <v>54700</v>
      </c>
      <c r="K154" s="82" t="s">
        <v>45</v>
      </c>
      <c r="L154" s="82" t="s">
        <v>45</v>
      </c>
      <c r="M154" s="82" t="s">
        <v>45</v>
      </c>
      <c r="N154" s="143">
        <v>54700</v>
      </c>
      <c r="O154" s="82" t="s">
        <v>45</v>
      </c>
      <c r="P154" s="82" t="s">
        <v>45</v>
      </c>
      <c r="Q154" s="105">
        <v>3</v>
      </c>
      <c r="R154" s="82">
        <v>0</v>
      </c>
      <c r="S154" s="105">
        <v>100</v>
      </c>
      <c r="T154" s="128">
        <v>0</v>
      </c>
      <c r="U154" s="103">
        <v>5</v>
      </c>
      <c r="V154" s="103">
        <v>4.9000000000000004</v>
      </c>
      <c r="W154" s="105">
        <v>0</v>
      </c>
      <c r="X154" s="105">
        <v>0</v>
      </c>
      <c r="Y154" s="269"/>
      <c r="Z154" s="269"/>
    </row>
    <row r="155" spans="1:26" ht="42.75" customHeight="1" outlineLevel="2" x14ac:dyDescent="0.4">
      <c r="A155" s="85" t="s">
        <v>422</v>
      </c>
      <c r="B155" s="260"/>
      <c r="C155" s="112" t="s">
        <v>341</v>
      </c>
      <c r="D155" s="87" t="s">
        <v>78</v>
      </c>
      <c r="E155" s="87">
        <v>1</v>
      </c>
      <c r="F155" s="87">
        <v>1</v>
      </c>
      <c r="G155" s="260"/>
      <c r="H155" s="260"/>
      <c r="I155" s="143">
        <v>93900</v>
      </c>
      <c r="J155" s="143">
        <v>93900</v>
      </c>
      <c r="K155" s="82" t="s">
        <v>45</v>
      </c>
      <c r="L155" s="82" t="s">
        <v>45</v>
      </c>
      <c r="M155" s="82" t="s">
        <v>45</v>
      </c>
      <c r="N155" s="143">
        <v>93900</v>
      </c>
      <c r="O155" s="82" t="s">
        <v>45</v>
      </c>
      <c r="P155" s="82" t="s">
        <v>45</v>
      </c>
      <c r="Q155" s="105">
        <v>50</v>
      </c>
      <c r="R155" s="82">
        <v>0</v>
      </c>
      <c r="S155" s="105">
        <v>100</v>
      </c>
      <c r="T155" s="128">
        <v>0</v>
      </c>
      <c r="U155" s="103">
        <v>5</v>
      </c>
      <c r="V155" s="103">
        <v>4.9000000000000004</v>
      </c>
      <c r="W155" s="105">
        <v>0</v>
      </c>
      <c r="X155" s="105">
        <v>0</v>
      </c>
      <c r="Y155" s="269"/>
      <c r="Z155" s="269"/>
    </row>
    <row r="156" spans="1:26" ht="42.75" customHeight="1" outlineLevel="2" x14ac:dyDescent="0.4">
      <c r="A156" s="85" t="s">
        <v>423</v>
      </c>
      <c r="B156" s="260"/>
      <c r="C156" s="112" t="s">
        <v>342</v>
      </c>
      <c r="D156" s="87" t="s">
        <v>78</v>
      </c>
      <c r="E156" s="87">
        <v>1</v>
      </c>
      <c r="F156" s="87">
        <v>1</v>
      </c>
      <c r="G156" s="260"/>
      <c r="H156" s="260"/>
      <c r="I156" s="143">
        <v>56500</v>
      </c>
      <c r="J156" s="143">
        <v>56500</v>
      </c>
      <c r="K156" s="82" t="s">
        <v>45</v>
      </c>
      <c r="L156" s="82" t="s">
        <v>45</v>
      </c>
      <c r="M156" s="82" t="s">
        <v>45</v>
      </c>
      <c r="N156" s="143">
        <v>56500</v>
      </c>
      <c r="O156" s="82" t="s">
        <v>45</v>
      </c>
      <c r="P156" s="82" t="s">
        <v>45</v>
      </c>
      <c r="Q156" s="105">
        <v>0</v>
      </c>
      <c r="R156" s="82">
        <v>0</v>
      </c>
      <c r="S156" s="105">
        <v>100</v>
      </c>
      <c r="T156" s="128">
        <v>0</v>
      </c>
      <c r="U156" s="103">
        <v>5</v>
      </c>
      <c r="V156" s="103">
        <v>4.8499999999999996</v>
      </c>
      <c r="W156" s="105">
        <v>0</v>
      </c>
      <c r="X156" s="105">
        <v>0</v>
      </c>
      <c r="Y156" s="269"/>
      <c r="Z156" s="269"/>
    </row>
    <row r="157" spans="1:26" ht="42.75" customHeight="1" outlineLevel="2" x14ac:dyDescent="0.4">
      <c r="A157" s="85" t="s">
        <v>424</v>
      </c>
      <c r="B157" s="260"/>
      <c r="C157" s="112" t="s">
        <v>343</v>
      </c>
      <c r="D157" s="87" t="s">
        <v>78</v>
      </c>
      <c r="E157" s="87">
        <v>1</v>
      </c>
      <c r="F157" s="87">
        <v>1</v>
      </c>
      <c r="G157" s="260"/>
      <c r="H157" s="260"/>
      <c r="I157" s="143">
        <v>49000</v>
      </c>
      <c r="J157" s="143">
        <v>49000</v>
      </c>
      <c r="K157" s="82" t="s">
        <v>45</v>
      </c>
      <c r="L157" s="82" t="s">
        <v>45</v>
      </c>
      <c r="M157" s="82" t="s">
        <v>45</v>
      </c>
      <c r="N157" s="143">
        <v>49000</v>
      </c>
      <c r="O157" s="82" t="s">
        <v>45</v>
      </c>
      <c r="P157" s="82" t="s">
        <v>45</v>
      </c>
      <c r="Q157" s="105">
        <v>21</v>
      </c>
      <c r="R157" s="82">
        <v>0</v>
      </c>
      <c r="S157" s="105">
        <v>100</v>
      </c>
      <c r="T157" s="128">
        <v>0</v>
      </c>
      <c r="U157" s="103">
        <v>5</v>
      </c>
      <c r="V157" s="103">
        <v>4.2</v>
      </c>
      <c r="W157" s="105">
        <v>0</v>
      </c>
      <c r="X157" s="105">
        <v>0</v>
      </c>
      <c r="Y157" s="269"/>
      <c r="Z157" s="269"/>
    </row>
    <row r="158" spans="1:26" ht="42.75" customHeight="1" outlineLevel="2" x14ac:dyDescent="0.4">
      <c r="A158" s="85" t="s">
        <v>425</v>
      </c>
      <c r="B158" s="260"/>
      <c r="C158" s="112" t="s">
        <v>344</v>
      </c>
      <c r="D158" s="87" t="s">
        <v>78</v>
      </c>
      <c r="E158" s="87">
        <v>1</v>
      </c>
      <c r="F158" s="87">
        <v>1</v>
      </c>
      <c r="G158" s="260"/>
      <c r="H158" s="260"/>
      <c r="I158" s="143">
        <v>30383.437000000002</v>
      </c>
      <c r="J158" s="143">
        <v>30383.437000000002</v>
      </c>
      <c r="K158" s="82" t="s">
        <v>45</v>
      </c>
      <c r="L158" s="82" t="s">
        <v>45</v>
      </c>
      <c r="M158" s="82" t="s">
        <v>45</v>
      </c>
      <c r="N158" s="143">
        <v>30383.437000000002</v>
      </c>
      <c r="O158" s="82" t="s">
        <v>45</v>
      </c>
      <c r="P158" s="82" t="s">
        <v>45</v>
      </c>
      <c r="Q158" s="105">
        <v>0</v>
      </c>
      <c r="R158" s="82">
        <v>0</v>
      </c>
      <c r="S158" s="105">
        <v>100</v>
      </c>
      <c r="T158" s="128">
        <v>0</v>
      </c>
      <c r="U158" s="103">
        <v>5</v>
      </c>
      <c r="V158" s="103">
        <v>4.9000000000000004</v>
      </c>
      <c r="W158" s="105">
        <v>0</v>
      </c>
      <c r="X158" s="105">
        <v>0</v>
      </c>
      <c r="Y158" s="269"/>
      <c r="Z158" s="269"/>
    </row>
    <row r="159" spans="1:26" ht="42.75" customHeight="1" outlineLevel="2" x14ac:dyDescent="0.4">
      <c r="A159" s="85" t="s">
        <v>426</v>
      </c>
      <c r="B159" s="260"/>
      <c r="C159" s="112" t="s">
        <v>345</v>
      </c>
      <c r="D159" s="87" t="s">
        <v>78</v>
      </c>
      <c r="E159" s="87">
        <v>1</v>
      </c>
      <c r="F159" s="87">
        <v>1</v>
      </c>
      <c r="G159" s="260"/>
      <c r="H159" s="260"/>
      <c r="I159" s="143">
        <v>37499.894</v>
      </c>
      <c r="J159" s="143">
        <v>37499.894</v>
      </c>
      <c r="K159" s="82" t="s">
        <v>45</v>
      </c>
      <c r="L159" s="82" t="s">
        <v>45</v>
      </c>
      <c r="M159" s="82" t="s">
        <v>45</v>
      </c>
      <c r="N159" s="143">
        <v>37499.894</v>
      </c>
      <c r="O159" s="82" t="s">
        <v>45</v>
      </c>
      <c r="P159" s="82" t="s">
        <v>45</v>
      </c>
      <c r="Q159" s="105">
        <v>0</v>
      </c>
      <c r="R159" s="82">
        <v>0</v>
      </c>
      <c r="S159" s="105">
        <v>100</v>
      </c>
      <c r="T159" s="128">
        <v>0</v>
      </c>
      <c r="U159" s="103">
        <v>5</v>
      </c>
      <c r="V159" s="103">
        <v>4.5</v>
      </c>
      <c r="W159" s="105">
        <v>0</v>
      </c>
      <c r="X159" s="105">
        <v>0</v>
      </c>
      <c r="Y159" s="269"/>
      <c r="Z159" s="269"/>
    </row>
    <row r="160" spans="1:26" ht="42.75" customHeight="1" outlineLevel="2" x14ac:dyDescent="0.4">
      <c r="A160" s="85" t="s">
        <v>427</v>
      </c>
      <c r="B160" s="260"/>
      <c r="C160" s="112" t="s">
        <v>346</v>
      </c>
      <c r="D160" s="87" t="s">
        <v>78</v>
      </c>
      <c r="E160" s="87">
        <v>1</v>
      </c>
      <c r="F160" s="87">
        <v>1</v>
      </c>
      <c r="G160" s="260"/>
      <c r="H160" s="260"/>
      <c r="I160" s="143">
        <v>49400</v>
      </c>
      <c r="J160" s="143">
        <v>49400</v>
      </c>
      <c r="K160" s="82" t="s">
        <v>45</v>
      </c>
      <c r="L160" s="82" t="s">
        <v>45</v>
      </c>
      <c r="M160" s="82" t="s">
        <v>45</v>
      </c>
      <c r="N160" s="143">
        <v>49400</v>
      </c>
      <c r="O160" s="82" t="s">
        <v>45</v>
      </c>
      <c r="P160" s="82" t="s">
        <v>45</v>
      </c>
      <c r="Q160" s="105">
        <v>0</v>
      </c>
      <c r="R160" s="82">
        <v>0</v>
      </c>
      <c r="S160" s="105">
        <v>100</v>
      </c>
      <c r="T160" s="128">
        <v>0</v>
      </c>
      <c r="U160" s="103">
        <v>5</v>
      </c>
      <c r="V160" s="103">
        <v>4.5</v>
      </c>
      <c r="W160" s="105">
        <v>0</v>
      </c>
      <c r="X160" s="105">
        <v>0</v>
      </c>
      <c r="Y160" s="269"/>
      <c r="Z160" s="269"/>
    </row>
    <row r="161" spans="1:26" ht="42.75" customHeight="1" outlineLevel="1" x14ac:dyDescent="0.4">
      <c r="A161" s="78" t="s">
        <v>428</v>
      </c>
      <c r="B161" s="260"/>
      <c r="C161" s="146" t="s">
        <v>347</v>
      </c>
      <c r="D161" s="90" t="s">
        <v>21</v>
      </c>
      <c r="E161" s="90">
        <f>SUM(E162:E163)</f>
        <v>2</v>
      </c>
      <c r="F161" s="90">
        <f>SUM(F162:F163)</f>
        <v>2</v>
      </c>
      <c r="G161" s="260"/>
      <c r="H161" s="260"/>
      <c r="I161" s="108">
        <f>SUM(I162:I163)</f>
        <v>746500</v>
      </c>
      <c r="J161" s="108">
        <f>SUM(J162:J163)</f>
        <v>746500</v>
      </c>
      <c r="K161" s="82" t="s">
        <v>45</v>
      </c>
      <c r="L161" s="82" t="s">
        <v>45</v>
      </c>
      <c r="M161" s="82" t="s">
        <v>45</v>
      </c>
      <c r="N161" s="108">
        <f>SUM(N162:N163)</f>
        <v>746500</v>
      </c>
      <c r="O161" s="82" t="s">
        <v>45</v>
      </c>
      <c r="P161" s="82" t="s">
        <v>45</v>
      </c>
      <c r="Q161" s="105">
        <f>SUM(Q162:Q163)</f>
        <v>921</v>
      </c>
      <c r="R161" s="105">
        <f>SUM(R162:R163)</f>
        <v>0</v>
      </c>
      <c r="S161" s="105"/>
      <c r="T161" s="128"/>
      <c r="U161" s="82"/>
      <c r="V161" s="95"/>
      <c r="W161" s="105"/>
      <c r="X161" s="105"/>
      <c r="Y161" s="269"/>
      <c r="Z161" s="269"/>
    </row>
    <row r="162" spans="1:26" ht="42.75" customHeight="1" outlineLevel="2" x14ac:dyDescent="0.4">
      <c r="A162" s="85" t="s">
        <v>429</v>
      </c>
      <c r="B162" s="260"/>
      <c r="C162" s="112" t="s">
        <v>348</v>
      </c>
      <c r="D162" s="87" t="s">
        <v>78</v>
      </c>
      <c r="E162" s="87">
        <v>1</v>
      </c>
      <c r="F162" s="87">
        <v>1</v>
      </c>
      <c r="G162" s="260"/>
      <c r="H162" s="260"/>
      <c r="I162" s="143">
        <v>370000</v>
      </c>
      <c r="J162" s="143">
        <v>370000</v>
      </c>
      <c r="K162" s="82" t="s">
        <v>45</v>
      </c>
      <c r="L162" s="82" t="s">
        <v>45</v>
      </c>
      <c r="M162" s="82" t="s">
        <v>45</v>
      </c>
      <c r="N162" s="143">
        <v>370000</v>
      </c>
      <c r="O162" s="82" t="s">
        <v>45</v>
      </c>
      <c r="P162" s="82" t="s">
        <v>45</v>
      </c>
      <c r="Q162" s="105">
        <v>921</v>
      </c>
      <c r="R162" s="82">
        <v>0</v>
      </c>
      <c r="S162" s="105">
        <v>100</v>
      </c>
      <c r="T162" s="128">
        <v>0</v>
      </c>
      <c r="U162" s="103">
        <v>4.5</v>
      </c>
      <c r="V162" s="103">
        <v>4</v>
      </c>
      <c r="W162" s="105">
        <v>0</v>
      </c>
      <c r="X162" s="105">
        <v>0</v>
      </c>
      <c r="Y162" s="269"/>
      <c r="Z162" s="269"/>
    </row>
    <row r="163" spans="1:26" ht="42.75" customHeight="1" outlineLevel="2" x14ac:dyDescent="0.4">
      <c r="A163" s="85" t="s">
        <v>430</v>
      </c>
      <c r="B163" s="260"/>
      <c r="C163" s="112" t="s">
        <v>349</v>
      </c>
      <c r="D163" s="87" t="s">
        <v>78</v>
      </c>
      <c r="E163" s="87">
        <v>1</v>
      </c>
      <c r="F163" s="87">
        <v>1</v>
      </c>
      <c r="G163" s="260"/>
      <c r="H163" s="260"/>
      <c r="I163" s="143">
        <v>376500</v>
      </c>
      <c r="J163" s="143">
        <v>376500</v>
      </c>
      <c r="K163" s="82" t="s">
        <v>45</v>
      </c>
      <c r="L163" s="82" t="s">
        <v>45</v>
      </c>
      <c r="M163" s="82" t="s">
        <v>45</v>
      </c>
      <c r="N163" s="143">
        <v>376500</v>
      </c>
      <c r="O163" s="82" t="s">
        <v>45</v>
      </c>
      <c r="P163" s="82" t="s">
        <v>45</v>
      </c>
      <c r="Q163" s="105">
        <v>0</v>
      </c>
      <c r="R163" s="82">
        <v>0</v>
      </c>
      <c r="S163" s="105">
        <v>100</v>
      </c>
      <c r="T163" s="128">
        <v>0</v>
      </c>
      <c r="U163" s="103">
        <v>4.5</v>
      </c>
      <c r="V163" s="103">
        <v>4.0999999999999996</v>
      </c>
      <c r="W163" s="105">
        <v>1</v>
      </c>
      <c r="X163" s="105">
        <v>1</v>
      </c>
      <c r="Y163" s="269"/>
      <c r="Z163" s="269"/>
    </row>
    <row r="164" spans="1:26" ht="42.75" customHeight="1" outlineLevel="1" x14ac:dyDescent="0.4">
      <c r="A164" s="78" t="s">
        <v>431</v>
      </c>
      <c r="B164" s="260"/>
      <c r="C164" s="146" t="s">
        <v>350</v>
      </c>
      <c r="D164" s="90" t="s">
        <v>21</v>
      </c>
      <c r="E164" s="90">
        <f>E165</f>
        <v>1</v>
      </c>
      <c r="F164" s="90">
        <f>F165</f>
        <v>1</v>
      </c>
      <c r="G164" s="260"/>
      <c r="H164" s="260"/>
      <c r="I164" s="108">
        <f>I165</f>
        <v>63174.12</v>
      </c>
      <c r="J164" s="108">
        <f>J165</f>
        <v>63174.12</v>
      </c>
      <c r="K164" s="82" t="s">
        <v>45</v>
      </c>
      <c r="L164" s="82" t="s">
        <v>45</v>
      </c>
      <c r="M164" s="82" t="s">
        <v>45</v>
      </c>
      <c r="N164" s="108">
        <f>N165</f>
        <v>63174.12</v>
      </c>
      <c r="O164" s="82" t="s">
        <v>45</v>
      </c>
      <c r="P164" s="82" t="s">
        <v>45</v>
      </c>
      <c r="Q164" s="125">
        <f>Q165</f>
        <v>12558.570000000002</v>
      </c>
      <c r="R164" s="82">
        <f>R165</f>
        <v>0</v>
      </c>
      <c r="S164" s="105"/>
      <c r="T164" s="128"/>
      <c r="U164" s="82"/>
      <c r="V164" s="95"/>
      <c r="W164" s="105"/>
      <c r="X164" s="105"/>
      <c r="Y164" s="269"/>
      <c r="Z164" s="269"/>
    </row>
    <row r="165" spans="1:26" ht="50.25" customHeight="1" outlineLevel="2" x14ac:dyDescent="0.4">
      <c r="A165" s="85" t="s">
        <v>432</v>
      </c>
      <c r="B165" s="260"/>
      <c r="C165" s="112" t="s">
        <v>351</v>
      </c>
      <c r="D165" s="87" t="s">
        <v>78</v>
      </c>
      <c r="E165" s="87">
        <v>1</v>
      </c>
      <c r="F165" s="87">
        <v>1</v>
      </c>
      <c r="G165" s="260"/>
      <c r="H165" s="260"/>
      <c r="I165" s="143">
        <v>63174.12</v>
      </c>
      <c r="J165" s="143">
        <v>63174.12</v>
      </c>
      <c r="K165" s="82" t="s">
        <v>45</v>
      </c>
      <c r="L165" s="82" t="s">
        <v>45</v>
      </c>
      <c r="M165" s="82" t="s">
        <v>45</v>
      </c>
      <c r="N165" s="143">
        <v>63174.12</v>
      </c>
      <c r="O165" s="82" t="s">
        <v>45</v>
      </c>
      <c r="P165" s="82" t="s">
        <v>45</v>
      </c>
      <c r="Q165" s="125">
        <v>12558.570000000002</v>
      </c>
      <c r="R165" s="82">
        <v>0</v>
      </c>
      <c r="S165" s="105">
        <v>100</v>
      </c>
      <c r="T165" s="128">
        <v>94.7</v>
      </c>
      <c r="U165" s="103">
        <v>4.5</v>
      </c>
      <c r="V165" s="103">
        <v>4.2</v>
      </c>
      <c r="W165" s="105">
        <v>0</v>
      </c>
      <c r="X165" s="105">
        <v>0</v>
      </c>
      <c r="Y165" s="269"/>
      <c r="Z165" s="269"/>
    </row>
    <row r="166" spans="1:26" ht="43.5" customHeight="1" outlineLevel="1" x14ac:dyDescent="0.4">
      <c r="A166" s="78" t="s">
        <v>433</v>
      </c>
      <c r="B166" s="260"/>
      <c r="C166" s="80" t="s">
        <v>109</v>
      </c>
      <c r="D166" s="90" t="s">
        <v>21</v>
      </c>
      <c r="E166" s="84">
        <f>SUM(E167:E172)</f>
        <v>6</v>
      </c>
      <c r="F166" s="84">
        <f>SUM(F167:F172)</f>
        <v>6</v>
      </c>
      <c r="G166" s="260"/>
      <c r="H166" s="260"/>
      <c r="I166" s="108">
        <f>SUM(I167:I172)</f>
        <v>47581.8</v>
      </c>
      <c r="J166" s="108">
        <f>SUM(J167:J172)</f>
        <v>47581.8</v>
      </c>
      <c r="K166" s="82" t="s">
        <v>45</v>
      </c>
      <c r="L166" s="82" t="s">
        <v>45</v>
      </c>
      <c r="M166" s="82" t="s">
        <v>45</v>
      </c>
      <c r="N166" s="108">
        <f>SUM(N167:N172)</f>
        <v>47581.8</v>
      </c>
      <c r="O166" s="82" t="s">
        <v>45</v>
      </c>
      <c r="P166" s="82" t="s">
        <v>45</v>
      </c>
      <c r="Q166" s="82" t="s">
        <v>45</v>
      </c>
      <c r="R166" s="82" t="s">
        <v>45</v>
      </c>
      <c r="S166" s="105"/>
      <c r="T166" s="128"/>
      <c r="U166" s="126"/>
      <c r="V166" s="126"/>
      <c r="W166" s="126"/>
      <c r="X166" s="126"/>
      <c r="Y166" s="269"/>
      <c r="Z166" s="269"/>
    </row>
    <row r="167" spans="1:26" ht="57" customHeight="1" outlineLevel="2" x14ac:dyDescent="0.4">
      <c r="A167" s="85" t="s">
        <v>434</v>
      </c>
      <c r="B167" s="260"/>
      <c r="C167" s="112" t="s">
        <v>352</v>
      </c>
      <c r="D167" s="87" t="s">
        <v>78</v>
      </c>
      <c r="E167" s="87">
        <v>1</v>
      </c>
      <c r="F167" s="87">
        <v>1</v>
      </c>
      <c r="G167" s="260"/>
      <c r="H167" s="260"/>
      <c r="I167" s="143">
        <v>13419</v>
      </c>
      <c r="J167" s="143">
        <v>13419</v>
      </c>
      <c r="K167" s="82" t="s">
        <v>45</v>
      </c>
      <c r="L167" s="82" t="s">
        <v>45</v>
      </c>
      <c r="M167" s="82" t="s">
        <v>45</v>
      </c>
      <c r="N167" s="143">
        <v>13419</v>
      </c>
      <c r="O167" s="82" t="s">
        <v>45</v>
      </c>
      <c r="P167" s="82" t="s">
        <v>45</v>
      </c>
      <c r="Q167" s="82" t="s">
        <v>45</v>
      </c>
      <c r="R167" s="82" t="s">
        <v>45</v>
      </c>
      <c r="S167" s="82" t="s">
        <v>45</v>
      </c>
      <c r="T167" s="82" t="s">
        <v>45</v>
      </c>
      <c r="U167" s="82" t="s">
        <v>45</v>
      </c>
      <c r="V167" s="82" t="s">
        <v>45</v>
      </c>
      <c r="W167" s="82" t="s">
        <v>45</v>
      </c>
      <c r="X167" s="82" t="s">
        <v>45</v>
      </c>
      <c r="Y167" s="269"/>
      <c r="Z167" s="269"/>
    </row>
    <row r="168" spans="1:26" ht="50.25" customHeight="1" outlineLevel="2" x14ac:dyDescent="0.4">
      <c r="A168" s="85" t="s">
        <v>435</v>
      </c>
      <c r="B168" s="260"/>
      <c r="C168" s="112" t="s">
        <v>353</v>
      </c>
      <c r="D168" s="87" t="s">
        <v>78</v>
      </c>
      <c r="E168" s="87">
        <v>1</v>
      </c>
      <c r="F168" s="87">
        <v>1</v>
      </c>
      <c r="G168" s="260"/>
      <c r="H168" s="260"/>
      <c r="I168" s="143">
        <v>5144.8999999999996</v>
      </c>
      <c r="J168" s="143">
        <v>5144.8999999999996</v>
      </c>
      <c r="K168" s="82" t="s">
        <v>45</v>
      </c>
      <c r="L168" s="82" t="s">
        <v>45</v>
      </c>
      <c r="M168" s="82" t="s">
        <v>45</v>
      </c>
      <c r="N168" s="143">
        <v>5144.8999999999996</v>
      </c>
      <c r="O168" s="82" t="s">
        <v>45</v>
      </c>
      <c r="P168" s="82" t="s">
        <v>45</v>
      </c>
      <c r="Q168" s="82" t="s">
        <v>45</v>
      </c>
      <c r="R168" s="82" t="s">
        <v>45</v>
      </c>
      <c r="S168" s="82" t="s">
        <v>45</v>
      </c>
      <c r="T168" s="82" t="s">
        <v>45</v>
      </c>
      <c r="U168" s="82" t="s">
        <v>45</v>
      </c>
      <c r="V168" s="82" t="s">
        <v>45</v>
      </c>
      <c r="W168" s="82" t="s">
        <v>45</v>
      </c>
      <c r="X168" s="82" t="s">
        <v>45</v>
      </c>
      <c r="Y168" s="269"/>
      <c r="Z168" s="269"/>
    </row>
    <row r="169" spans="1:26" ht="54.75" customHeight="1" outlineLevel="2" x14ac:dyDescent="0.4">
      <c r="A169" s="85" t="s">
        <v>436</v>
      </c>
      <c r="B169" s="260"/>
      <c r="C169" s="112" t="s">
        <v>354</v>
      </c>
      <c r="D169" s="87" t="s">
        <v>78</v>
      </c>
      <c r="E169" s="87">
        <v>1</v>
      </c>
      <c r="F169" s="87">
        <v>1</v>
      </c>
      <c r="G169" s="260"/>
      <c r="H169" s="260"/>
      <c r="I169" s="143">
        <v>3875.4</v>
      </c>
      <c r="J169" s="143">
        <v>3875.4</v>
      </c>
      <c r="K169" s="82" t="s">
        <v>45</v>
      </c>
      <c r="L169" s="82" t="s">
        <v>45</v>
      </c>
      <c r="M169" s="82" t="s">
        <v>45</v>
      </c>
      <c r="N169" s="143">
        <v>3875.4</v>
      </c>
      <c r="O169" s="82" t="s">
        <v>45</v>
      </c>
      <c r="P169" s="82" t="s">
        <v>45</v>
      </c>
      <c r="Q169" s="82" t="s">
        <v>45</v>
      </c>
      <c r="R169" s="82" t="s">
        <v>45</v>
      </c>
      <c r="S169" s="82" t="s">
        <v>45</v>
      </c>
      <c r="T169" s="82" t="s">
        <v>45</v>
      </c>
      <c r="U169" s="82" t="s">
        <v>45</v>
      </c>
      <c r="V169" s="82" t="s">
        <v>45</v>
      </c>
      <c r="W169" s="82" t="s">
        <v>45</v>
      </c>
      <c r="X169" s="82" t="s">
        <v>45</v>
      </c>
      <c r="Y169" s="269"/>
      <c r="Z169" s="269"/>
    </row>
    <row r="170" spans="1:26" ht="48.75" customHeight="1" outlineLevel="2" x14ac:dyDescent="0.4">
      <c r="A170" s="85" t="s">
        <v>437</v>
      </c>
      <c r="B170" s="260"/>
      <c r="C170" s="112" t="s">
        <v>355</v>
      </c>
      <c r="D170" s="87" t="s">
        <v>78</v>
      </c>
      <c r="E170" s="87">
        <v>1</v>
      </c>
      <c r="F170" s="87">
        <v>1</v>
      </c>
      <c r="G170" s="260"/>
      <c r="H170" s="260"/>
      <c r="I170" s="143">
        <v>14730.4</v>
      </c>
      <c r="J170" s="143">
        <v>14730.4</v>
      </c>
      <c r="K170" s="82" t="s">
        <v>45</v>
      </c>
      <c r="L170" s="82" t="s">
        <v>45</v>
      </c>
      <c r="M170" s="82" t="s">
        <v>45</v>
      </c>
      <c r="N170" s="143">
        <v>14730.4</v>
      </c>
      <c r="O170" s="82" t="s">
        <v>45</v>
      </c>
      <c r="P170" s="82" t="s">
        <v>45</v>
      </c>
      <c r="Q170" s="82" t="s">
        <v>45</v>
      </c>
      <c r="R170" s="82" t="s">
        <v>45</v>
      </c>
      <c r="S170" s="82" t="s">
        <v>45</v>
      </c>
      <c r="T170" s="82" t="s">
        <v>45</v>
      </c>
      <c r="U170" s="82" t="s">
        <v>45</v>
      </c>
      <c r="V170" s="82" t="s">
        <v>45</v>
      </c>
      <c r="W170" s="82" t="s">
        <v>45</v>
      </c>
      <c r="X170" s="82" t="s">
        <v>45</v>
      </c>
      <c r="Y170" s="269"/>
      <c r="Z170" s="269"/>
    </row>
    <row r="171" spans="1:26" ht="72.75" customHeight="1" outlineLevel="2" x14ac:dyDescent="0.4">
      <c r="A171" s="85" t="s">
        <v>438</v>
      </c>
      <c r="B171" s="260"/>
      <c r="C171" s="112" t="s">
        <v>356</v>
      </c>
      <c r="D171" s="87" t="s">
        <v>78</v>
      </c>
      <c r="E171" s="87">
        <v>1</v>
      </c>
      <c r="F171" s="87">
        <v>1</v>
      </c>
      <c r="G171" s="260"/>
      <c r="H171" s="260"/>
      <c r="I171" s="143">
        <v>6206.5</v>
      </c>
      <c r="J171" s="143">
        <v>6206.5</v>
      </c>
      <c r="K171" s="82" t="s">
        <v>45</v>
      </c>
      <c r="L171" s="82" t="s">
        <v>45</v>
      </c>
      <c r="M171" s="82" t="s">
        <v>45</v>
      </c>
      <c r="N171" s="143">
        <v>6206.5</v>
      </c>
      <c r="O171" s="82" t="s">
        <v>45</v>
      </c>
      <c r="P171" s="82" t="s">
        <v>45</v>
      </c>
      <c r="Q171" s="82" t="s">
        <v>45</v>
      </c>
      <c r="R171" s="82" t="s">
        <v>45</v>
      </c>
      <c r="S171" s="82" t="s">
        <v>45</v>
      </c>
      <c r="T171" s="82" t="s">
        <v>45</v>
      </c>
      <c r="U171" s="82" t="s">
        <v>45</v>
      </c>
      <c r="V171" s="82" t="s">
        <v>45</v>
      </c>
      <c r="W171" s="82" t="s">
        <v>45</v>
      </c>
      <c r="X171" s="82" t="s">
        <v>45</v>
      </c>
      <c r="Y171" s="269"/>
      <c r="Z171" s="269"/>
    </row>
    <row r="172" spans="1:26" ht="69" customHeight="1" outlineLevel="2" x14ac:dyDescent="0.4">
      <c r="A172" s="85" t="s">
        <v>439</v>
      </c>
      <c r="B172" s="260"/>
      <c r="C172" s="112" t="s">
        <v>357</v>
      </c>
      <c r="D172" s="87"/>
      <c r="E172" s="87">
        <v>1</v>
      </c>
      <c r="F172" s="87">
        <v>1</v>
      </c>
      <c r="G172" s="260"/>
      <c r="H172" s="260"/>
      <c r="I172" s="143">
        <v>4205.6000000000004</v>
      </c>
      <c r="J172" s="143">
        <v>4205.6000000000004</v>
      </c>
      <c r="K172" s="82"/>
      <c r="L172" s="82"/>
      <c r="M172" s="82" t="s">
        <v>45</v>
      </c>
      <c r="N172" s="143">
        <v>4205.6000000000004</v>
      </c>
      <c r="O172" s="82" t="s">
        <v>45</v>
      </c>
      <c r="P172" s="82" t="s">
        <v>45</v>
      </c>
      <c r="Q172" s="82" t="s">
        <v>45</v>
      </c>
      <c r="R172" s="82" t="s">
        <v>45</v>
      </c>
      <c r="S172" s="82" t="s">
        <v>45</v>
      </c>
      <c r="T172" s="82" t="s">
        <v>45</v>
      </c>
      <c r="U172" s="82" t="s">
        <v>45</v>
      </c>
      <c r="V172" s="82" t="s">
        <v>45</v>
      </c>
      <c r="W172" s="82" t="s">
        <v>45</v>
      </c>
      <c r="X172" s="82" t="s">
        <v>45</v>
      </c>
      <c r="Y172" s="269"/>
      <c r="Z172" s="269"/>
    </row>
    <row r="173" spans="1:26" ht="50.25" customHeight="1" outlineLevel="1" x14ac:dyDescent="0.4">
      <c r="A173" s="78" t="s">
        <v>440</v>
      </c>
      <c r="B173" s="260"/>
      <c r="C173" s="146" t="s">
        <v>358</v>
      </c>
      <c r="D173" s="90" t="s">
        <v>21</v>
      </c>
      <c r="E173" s="90">
        <f>SUM(E174:E177)</f>
        <v>4</v>
      </c>
      <c r="F173" s="90">
        <f>SUM(F174:F177)</f>
        <v>4</v>
      </c>
      <c r="G173" s="260"/>
      <c r="H173" s="260"/>
      <c r="I173" s="108">
        <f>SUM(I174:I177)</f>
        <v>72032.709999999992</v>
      </c>
      <c r="J173" s="108">
        <f>SUM(J174:J177)</f>
        <v>72032.709999999992</v>
      </c>
      <c r="K173" s="82"/>
      <c r="L173" s="82"/>
      <c r="M173" s="82" t="s">
        <v>45</v>
      </c>
      <c r="N173" s="108">
        <f>SUM(N174:N177)</f>
        <v>72032.709999999992</v>
      </c>
      <c r="O173" s="82" t="s">
        <v>45</v>
      </c>
      <c r="P173" s="82" t="s">
        <v>45</v>
      </c>
      <c r="Q173" s="134">
        <f>SUM(Q174:Q177)</f>
        <v>2941.4799999999996</v>
      </c>
      <c r="R173" s="134">
        <f>SUM(R174:R178)</f>
        <v>0</v>
      </c>
      <c r="S173" s="106"/>
      <c r="T173" s="132"/>
      <c r="U173" s="106"/>
      <c r="V173" s="106"/>
      <c r="W173" s="106"/>
      <c r="X173" s="106"/>
      <c r="Y173" s="269"/>
      <c r="Z173" s="269"/>
    </row>
    <row r="174" spans="1:26" ht="50.25" customHeight="1" outlineLevel="2" x14ac:dyDescent="0.4">
      <c r="A174" s="85" t="s">
        <v>441</v>
      </c>
      <c r="B174" s="260"/>
      <c r="C174" s="112" t="s">
        <v>359</v>
      </c>
      <c r="D174" s="87" t="s">
        <v>78</v>
      </c>
      <c r="E174" s="87">
        <v>1</v>
      </c>
      <c r="F174" s="87">
        <v>1</v>
      </c>
      <c r="G174" s="260"/>
      <c r="H174" s="260"/>
      <c r="I174" s="143">
        <v>28593.078000000001</v>
      </c>
      <c r="J174" s="143">
        <v>28593.078000000001</v>
      </c>
      <c r="K174" s="82"/>
      <c r="L174" s="82"/>
      <c r="M174" s="82" t="s">
        <v>45</v>
      </c>
      <c r="N174" s="143">
        <v>28593.078000000001</v>
      </c>
      <c r="O174" s="82" t="s">
        <v>45</v>
      </c>
      <c r="P174" s="82" t="s">
        <v>45</v>
      </c>
      <c r="Q174" s="105">
        <v>0</v>
      </c>
      <c r="R174" s="105">
        <v>0</v>
      </c>
      <c r="S174" s="105">
        <v>100</v>
      </c>
      <c r="T174" s="128">
        <v>99</v>
      </c>
      <c r="U174" s="147">
        <v>4.5</v>
      </c>
      <c r="V174" s="147">
        <v>4</v>
      </c>
      <c r="W174" s="105">
        <v>0</v>
      </c>
      <c r="X174" s="105">
        <v>0</v>
      </c>
      <c r="Y174" s="269"/>
      <c r="Z174" s="269"/>
    </row>
    <row r="175" spans="1:26" ht="50.25" customHeight="1" outlineLevel="2" x14ac:dyDescent="0.4">
      <c r="A175" s="85" t="s">
        <v>442</v>
      </c>
      <c r="B175" s="260"/>
      <c r="C175" s="112" t="s">
        <v>360</v>
      </c>
      <c r="D175" s="87" t="s">
        <v>78</v>
      </c>
      <c r="E175" s="87">
        <v>1</v>
      </c>
      <c r="F175" s="87">
        <v>1</v>
      </c>
      <c r="G175" s="260"/>
      <c r="H175" s="260"/>
      <c r="I175" s="143">
        <v>11700</v>
      </c>
      <c r="J175" s="143">
        <v>11700</v>
      </c>
      <c r="K175" s="82"/>
      <c r="L175" s="82"/>
      <c r="M175" s="82" t="s">
        <v>45</v>
      </c>
      <c r="N175" s="143">
        <v>11700</v>
      </c>
      <c r="O175" s="82" t="s">
        <v>45</v>
      </c>
      <c r="P175" s="82" t="s">
        <v>45</v>
      </c>
      <c r="Q175" s="134">
        <v>1930.66</v>
      </c>
      <c r="R175" s="105">
        <v>0</v>
      </c>
      <c r="S175" s="105">
        <v>100</v>
      </c>
      <c r="T175" s="128">
        <v>99</v>
      </c>
      <c r="U175" s="147">
        <v>4.5</v>
      </c>
      <c r="V175" s="147">
        <v>4</v>
      </c>
      <c r="W175" s="105">
        <v>0</v>
      </c>
      <c r="X175" s="105">
        <v>0</v>
      </c>
      <c r="Y175" s="269"/>
      <c r="Z175" s="269"/>
    </row>
    <row r="176" spans="1:26" ht="50.25" customHeight="1" outlineLevel="2" x14ac:dyDescent="0.4">
      <c r="A176" s="85" t="s">
        <v>443</v>
      </c>
      <c r="B176" s="260"/>
      <c r="C176" s="112" t="s">
        <v>361</v>
      </c>
      <c r="D176" s="87" t="s">
        <v>78</v>
      </c>
      <c r="E176" s="87">
        <v>1</v>
      </c>
      <c r="F176" s="87">
        <v>1</v>
      </c>
      <c r="G176" s="260"/>
      <c r="H176" s="260"/>
      <c r="I176" s="143">
        <v>15573.632</v>
      </c>
      <c r="J176" s="143">
        <v>15573.632</v>
      </c>
      <c r="K176" s="82"/>
      <c r="L176" s="82"/>
      <c r="M176" s="82" t="s">
        <v>45</v>
      </c>
      <c r="N176" s="143">
        <v>15573.632</v>
      </c>
      <c r="O176" s="82" t="s">
        <v>45</v>
      </c>
      <c r="P176" s="82" t="s">
        <v>45</v>
      </c>
      <c r="Q176" s="134">
        <v>953.65999999999985</v>
      </c>
      <c r="R176" s="105">
        <v>0</v>
      </c>
      <c r="S176" s="105">
        <v>100</v>
      </c>
      <c r="T176" s="128">
        <v>99</v>
      </c>
      <c r="U176" s="147">
        <v>4.5</v>
      </c>
      <c r="V176" s="147">
        <v>4.2</v>
      </c>
      <c r="W176" s="105">
        <v>0</v>
      </c>
      <c r="X176" s="105">
        <v>0</v>
      </c>
      <c r="Y176" s="269"/>
      <c r="Z176" s="269"/>
    </row>
    <row r="177" spans="1:26" ht="50.25" customHeight="1" outlineLevel="2" x14ac:dyDescent="0.4">
      <c r="A177" s="85" t="s">
        <v>444</v>
      </c>
      <c r="B177" s="260"/>
      <c r="C177" s="112" t="s">
        <v>362</v>
      </c>
      <c r="D177" s="87" t="s">
        <v>78</v>
      </c>
      <c r="E177" s="87">
        <v>1</v>
      </c>
      <c r="F177" s="87">
        <v>1</v>
      </c>
      <c r="G177" s="260"/>
      <c r="H177" s="260"/>
      <c r="I177" s="143">
        <v>16166</v>
      </c>
      <c r="J177" s="143">
        <v>16166</v>
      </c>
      <c r="K177" s="82"/>
      <c r="L177" s="82"/>
      <c r="M177" s="82" t="s">
        <v>45</v>
      </c>
      <c r="N177" s="143">
        <v>16166</v>
      </c>
      <c r="O177" s="82" t="s">
        <v>45</v>
      </c>
      <c r="P177" s="82" t="s">
        <v>45</v>
      </c>
      <c r="Q177" s="105">
        <v>57.16</v>
      </c>
      <c r="R177" s="105">
        <v>0</v>
      </c>
      <c r="S177" s="105">
        <v>100</v>
      </c>
      <c r="T177" s="128">
        <v>99</v>
      </c>
      <c r="U177" s="147">
        <v>4.5</v>
      </c>
      <c r="V177" s="147">
        <v>4.0999999999999996</v>
      </c>
      <c r="W177" s="105">
        <v>0</v>
      </c>
      <c r="X177" s="105">
        <v>0</v>
      </c>
      <c r="Y177" s="269"/>
      <c r="Z177" s="269"/>
    </row>
    <row r="178" spans="1:26" ht="50.25" customHeight="1" x14ac:dyDescent="0.4">
      <c r="A178" s="78" t="s">
        <v>83</v>
      </c>
      <c r="B178" s="260"/>
      <c r="C178" s="146" t="s">
        <v>363</v>
      </c>
      <c r="D178" s="81" t="s">
        <v>21</v>
      </c>
      <c r="E178" s="84">
        <f>SUM(E179:E184)</f>
        <v>4</v>
      </c>
      <c r="F178" s="84">
        <f>SUM(F179:F184)</f>
        <v>4</v>
      </c>
      <c r="G178" s="260"/>
      <c r="H178" s="260"/>
      <c r="I178" s="108">
        <f>SUM(I179:I184)</f>
        <v>443186.9</v>
      </c>
      <c r="J178" s="108">
        <f>SUM(J179:J184)</f>
        <v>443186.9</v>
      </c>
      <c r="K178" s="82" t="s">
        <v>45</v>
      </c>
      <c r="L178" s="82" t="s">
        <v>45</v>
      </c>
      <c r="M178" s="82" t="s">
        <v>45</v>
      </c>
      <c r="N178" s="108">
        <f>SUM(N179:N184)</f>
        <v>443186.9</v>
      </c>
      <c r="O178" s="82" t="s">
        <v>45</v>
      </c>
      <c r="P178" s="82" t="s">
        <v>45</v>
      </c>
      <c r="Q178" s="105">
        <f>SUM(Q179:Q184)</f>
        <v>149</v>
      </c>
      <c r="R178" s="105">
        <f>SUM(R179:R184)</f>
        <v>0</v>
      </c>
      <c r="S178" s="105"/>
      <c r="T178" s="133"/>
      <c r="U178" s="126"/>
      <c r="V178" s="126"/>
      <c r="W178" s="126"/>
      <c r="X178" s="126"/>
      <c r="Y178" s="269"/>
      <c r="Z178" s="269"/>
    </row>
    <row r="179" spans="1:26" ht="69" customHeight="1" outlineLevel="1" x14ac:dyDescent="0.4">
      <c r="A179" s="252" t="s">
        <v>189</v>
      </c>
      <c r="B179" s="260"/>
      <c r="C179" s="112" t="s">
        <v>364</v>
      </c>
      <c r="D179" s="148" t="s">
        <v>406</v>
      </c>
      <c r="E179" s="259">
        <v>1</v>
      </c>
      <c r="F179" s="259">
        <v>1</v>
      </c>
      <c r="G179" s="260"/>
      <c r="H179" s="260"/>
      <c r="I179" s="143">
        <v>248147</v>
      </c>
      <c r="J179" s="143">
        <v>248147</v>
      </c>
      <c r="K179" s="82" t="s">
        <v>45</v>
      </c>
      <c r="L179" s="82" t="s">
        <v>45</v>
      </c>
      <c r="M179" s="82" t="s">
        <v>45</v>
      </c>
      <c r="N179" s="143">
        <v>248147</v>
      </c>
      <c r="O179" s="82" t="s">
        <v>45</v>
      </c>
      <c r="P179" s="82" t="s">
        <v>45</v>
      </c>
      <c r="Q179" s="105">
        <v>0</v>
      </c>
      <c r="R179" s="105">
        <v>0</v>
      </c>
      <c r="S179" s="105">
        <v>95.06</v>
      </c>
      <c r="T179" s="149">
        <v>0</v>
      </c>
      <c r="U179" s="106"/>
      <c r="V179" s="106"/>
      <c r="W179" s="82" t="s">
        <v>45</v>
      </c>
      <c r="X179" s="82" t="s">
        <v>45</v>
      </c>
      <c r="Y179" s="269"/>
      <c r="Z179" s="269"/>
    </row>
    <row r="180" spans="1:26" ht="60" customHeight="1" outlineLevel="1" x14ac:dyDescent="0.4">
      <c r="A180" s="253"/>
      <c r="B180" s="260"/>
      <c r="C180" s="112" t="s">
        <v>365</v>
      </c>
      <c r="D180" s="150" t="s">
        <v>80</v>
      </c>
      <c r="E180" s="260"/>
      <c r="F180" s="260"/>
      <c r="G180" s="260"/>
      <c r="H180" s="260"/>
      <c r="I180" s="143">
        <v>6777.6</v>
      </c>
      <c r="J180" s="143">
        <v>6777.6</v>
      </c>
      <c r="K180" s="82" t="s">
        <v>45</v>
      </c>
      <c r="L180" s="82" t="s">
        <v>45</v>
      </c>
      <c r="M180" s="82" t="s">
        <v>45</v>
      </c>
      <c r="N180" s="143">
        <v>6777.6</v>
      </c>
      <c r="O180" s="82" t="s">
        <v>45</v>
      </c>
      <c r="P180" s="82" t="s">
        <v>45</v>
      </c>
      <c r="Q180" s="82" t="s">
        <v>45</v>
      </c>
      <c r="R180" s="82" t="s">
        <v>45</v>
      </c>
      <c r="S180" s="82" t="s">
        <v>45</v>
      </c>
      <c r="T180" s="82" t="s">
        <v>45</v>
      </c>
      <c r="U180" s="106"/>
      <c r="V180" s="106"/>
      <c r="W180" s="82" t="s">
        <v>45</v>
      </c>
      <c r="X180" s="82" t="s">
        <v>45</v>
      </c>
      <c r="Y180" s="269"/>
      <c r="Z180" s="269"/>
    </row>
    <row r="181" spans="1:26" ht="60" customHeight="1" outlineLevel="1" x14ac:dyDescent="0.4">
      <c r="A181" s="254"/>
      <c r="B181" s="260"/>
      <c r="C181" s="112" t="s">
        <v>366</v>
      </c>
      <c r="D181" s="150" t="s">
        <v>81</v>
      </c>
      <c r="E181" s="261"/>
      <c r="F181" s="261"/>
      <c r="G181" s="260"/>
      <c r="H181" s="260"/>
      <c r="I181" s="143">
        <v>1085.3</v>
      </c>
      <c r="J181" s="143">
        <v>1085.3</v>
      </c>
      <c r="K181" s="82" t="s">
        <v>45</v>
      </c>
      <c r="L181" s="82" t="s">
        <v>45</v>
      </c>
      <c r="M181" s="82" t="s">
        <v>45</v>
      </c>
      <c r="N181" s="143">
        <v>1085.3</v>
      </c>
      <c r="O181" s="82" t="s">
        <v>45</v>
      </c>
      <c r="P181" s="82" t="s">
        <v>45</v>
      </c>
      <c r="Q181" s="82" t="s">
        <v>45</v>
      </c>
      <c r="R181" s="82" t="s">
        <v>45</v>
      </c>
      <c r="S181" s="82" t="s">
        <v>45</v>
      </c>
      <c r="T181" s="82" t="s">
        <v>45</v>
      </c>
      <c r="U181" s="106"/>
      <c r="V181" s="106"/>
      <c r="W181" s="82" t="s">
        <v>45</v>
      </c>
      <c r="X181" s="82" t="s">
        <v>45</v>
      </c>
      <c r="Y181" s="269"/>
      <c r="Z181" s="269"/>
    </row>
    <row r="182" spans="1:26" ht="60" customHeight="1" outlineLevel="1" x14ac:dyDescent="0.4">
      <c r="A182" s="85" t="s">
        <v>190</v>
      </c>
      <c r="B182" s="260"/>
      <c r="C182" s="112" t="s">
        <v>367</v>
      </c>
      <c r="D182" s="87" t="s">
        <v>21</v>
      </c>
      <c r="E182" s="87">
        <v>1</v>
      </c>
      <c r="F182" s="87">
        <v>1</v>
      </c>
      <c r="G182" s="260"/>
      <c r="H182" s="260"/>
      <c r="I182" s="143">
        <v>58184</v>
      </c>
      <c r="J182" s="143">
        <v>58184</v>
      </c>
      <c r="K182" s="82" t="s">
        <v>45</v>
      </c>
      <c r="L182" s="82" t="s">
        <v>45</v>
      </c>
      <c r="M182" s="82" t="s">
        <v>45</v>
      </c>
      <c r="N182" s="143">
        <v>58184</v>
      </c>
      <c r="O182" s="82" t="s">
        <v>45</v>
      </c>
      <c r="P182" s="82" t="s">
        <v>45</v>
      </c>
      <c r="Q182" s="105">
        <v>78</v>
      </c>
      <c r="R182" s="105">
        <v>0</v>
      </c>
      <c r="S182" s="105">
        <v>18.97</v>
      </c>
      <c r="T182" s="128">
        <v>15.2</v>
      </c>
      <c r="U182" s="106"/>
      <c r="V182" s="106"/>
      <c r="W182" s="82" t="s">
        <v>45</v>
      </c>
      <c r="X182" s="82" t="s">
        <v>45</v>
      </c>
      <c r="Y182" s="269"/>
      <c r="Z182" s="269"/>
    </row>
    <row r="183" spans="1:26" ht="60" customHeight="1" outlineLevel="1" x14ac:dyDescent="0.4">
      <c r="A183" s="85" t="s">
        <v>191</v>
      </c>
      <c r="B183" s="260"/>
      <c r="C183" s="112" t="s">
        <v>368</v>
      </c>
      <c r="D183" s="87" t="s">
        <v>21</v>
      </c>
      <c r="E183" s="87">
        <v>1</v>
      </c>
      <c r="F183" s="87">
        <v>1</v>
      </c>
      <c r="G183" s="260"/>
      <c r="H183" s="260"/>
      <c r="I183" s="143">
        <v>40428</v>
      </c>
      <c r="J183" s="143">
        <v>40428</v>
      </c>
      <c r="K183" s="82" t="s">
        <v>45</v>
      </c>
      <c r="L183" s="82" t="s">
        <v>45</v>
      </c>
      <c r="M183" s="82" t="s">
        <v>45</v>
      </c>
      <c r="N183" s="143">
        <v>40428</v>
      </c>
      <c r="O183" s="82" t="s">
        <v>45</v>
      </c>
      <c r="P183" s="82" t="s">
        <v>45</v>
      </c>
      <c r="Q183" s="105">
        <v>0</v>
      </c>
      <c r="R183" s="105">
        <v>0</v>
      </c>
      <c r="S183" s="105">
        <v>18.45</v>
      </c>
      <c r="T183" s="128">
        <v>14.8</v>
      </c>
      <c r="U183" s="106"/>
      <c r="V183" s="106"/>
      <c r="W183" s="82" t="s">
        <v>45</v>
      </c>
      <c r="X183" s="82" t="s">
        <v>45</v>
      </c>
      <c r="Y183" s="269"/>
      <c r="Z183" s="269"/>
    </row>
    <row r="184" spans="1:26" ht="60" customHeight="1" outlineLevel="1" x14ac:dyDescent="0.4">
      <c r="A184" s="85" t="s">
        <v>192</v>
      </c>
      <c r="B184" s="260"/>
      <c r="C184" s="112" t="s">
        <v>369</v>
      </c>
      <c r="D184" s="87" t="s">
        <v>21</v>
      </c>
      <c r="E184" s="87">
        <v>1</v>
      </c>
      <c r="F184" s="87">
        <v>1</v>
      </c>
      <c r="G184" s="260"/>
      <c r="H184" s="260"/>
      <c r="I184" s="143">
        <v>88565</v>
      </c>
      <c r="J184" s="143">
        <v>88565</v>
      </c>
      <c r="K184" s="82" t="s">
        <v>45</v>
      </c>
      <c r="L184" s="82" t="s">
        <v>45</v>
      </c>
      <c r="M184" s="82" t="s">
        <v>45</v>
      </c>
      <c r="N184" s="143">
        <v>88565</v>
      </c>
      <c r="O184" s="82" t="s">
        <v>45</v>
      </c>
      <c r="P184" s="82" t="s">
        <v>45</v>
      </c>
      <c r="Q184" s="105">
        <v>71</v>
      </c>
      <c r="R184" s="105">
        <v>0</v>
      </c>
      <c r="S184" s="105">
        <v>15.87</v>
      </c>
      <c r="T184" s="128">
        <v>5.4</v>
      </c>
      <c r="U184" s="106"/>
      <c r="V184" s="106"/>
      <c r="W184" s="82" t="s">
        <v>45</v>
      </c>
      <c r="X184" s="82" t="s">
        <v>45</v>
      </c>
      <c r="Y184" s="269"/>
      <c r="Z184" s="269"/>
    </row>
    <row r="185" spans="1:26" ht="60" customHeight="1" x14ac:dyDescent="0.4">
      <c r="A185" s="90">
        <v>5</v>
      </c>
      <c r="B185" s="260"/>
      <c r="C185" s="80" t="s">
        <v>87</v>
      </c>
      <c r="D185" s="81" t="s">
        <v>21</v>
      </c>
      <c r="E185" s="90">
        <f>E186+E205+E227</f>
        <v>327</v>
      </c>
      <c r="F185" s="90">
        <f>F186+F205+F227</f>
        <v>327</v>
      </c>
      <c r="G185" s="260"/>
      <c r="H185" s="260"/>
      <c r="I185" s="108">
        <f>I186+I205+I227</f>
        <v>2772722.6484299996</v>
      </c>
      <c r="J185" s="108">
        <f>J186+J205+J227</f>
        <v>2772722.6484299996</v>
      </c>
      <c r="K185" s="82" t="s">
        <v>45</v>
      </c>
      <c r="L185" s="82" t="s">
        <v>45</v>
      </c>
      <c r="M185" s="82" t="s">
        <v>45</v>
      </c>
      <c r="N185" s="108">
        <f>N186+N205+N227</f>
        <v>2772722.6484299996</v>
      </c>
      <c r="O185" s="82" t="s">
        <v>45</v>
      </c>
      <c r="P185" s="82" t="s">
        <v>45</v>
      </c>
      <c r="Q185" s="106"/>
      <c r="R185" s="106"/>
      <c r="S185" s="106"/>
      <c r="T185" s="106"/>
      <c r="U185" s="106"/>
      <c r="V185" s="106"/>
      <c r="W185" s="106"/>
      <c r="X185" s="106"/>
      <c r="Y185" s="269"/>
      <c r="Z185" s="269"/>
    </row>
    <row r="186" spans="1:26" ht="60" customHeight="1" outlineLevel="1" x14ac:dyDescent="0.4">
      <c r="A186" s="78" t="s">
        <v>91</v>
      </c>
      <c r="B186" s="260"/>
      <c r="C186" s="80" t="s">
        <v>88</v>
      </c>
      <c r="D186" s="87" t="s">
        <v>21</v>
      </c>
      <c r="E186" s="90">
        <f>E187+E191</f>
        <v>57</v>
      </c>
      <c r="F186" s="90">
        <f>F187+F191</f>
        <v>57</v>
      </c>
      <c r="G186" s="260"/>
      <c r="H186" s="260"/>
      <c r="I186" s="108">
        <f>I187+I191</f>
        <v>1460752.4514299999</v>
      </c>
      <c r="J186" s="108">
        <f>J187+J191</f>
        <v>1460752.4514299999</v>
      </c>
      <c r="K186" s="82" t="s">
        <v>45</v>
      </c>
      <c r="L186" s="82" t="s">
        <v>45</v>
      </c>
      <c r="M186" s="82" t="s">
        <v>45</v>
      </c>
      <c r="N186" s="108">
        <f>N187+N191</f>
        <v>1460752.4514299999</v>
      </c>
      <c r="O186" s="82" t="s">
        <v>45</v>
      </c>
      <c r="P186" s="82" t="s">
        <v>45</v>
      </c>
      <c r="Q186" s="82" t="s">
        <v>45</v>
      </c>
      <c r="R186" s="82" t="s">
        <v>45</v>
      </c>
      <c r="S186" s="103">
        <v>81.400000000000006</v>
      </c>
      <c r="T186" s="103">
        <v>77.650000000000006</v>
      </c>
      <c r="U186" s="82" t="s">
        <v>45</v>
      </c>
      <c r="V186" s="82" t="s">
        <v>45</v>
      </c>
      <c r="W186" s="82" t="s">
        <v>45</v>
      </c>
      <c r="X186" s="82" t="s">
        <v>45</v>
      </c>
      <c r="Y186" s="269"/>
      <c r="Z186" s="269"/>
    </row>
    <row r="187" spans="1:26" ht="60" customHeight="1" outlineLevel="2" x14ac:dyDescent="0.4">
      <c r="A187" s="78" t="s">
        <v>193</v>
      </c>
      <c r="B187" s="260"/>
      <c r="C187" s="80" t="s">
        <v>110</v>
      </c>
      <c r="D187" s="87" t="s">
        <v>21</v>
      </c>
      <c r="E187" s="90">
        <f>SUM(E188:E190)</f>
        <v>12</v>
      </c>
      <c r="F187" s="90">
        <f>SUM(F188:F190)</f>
        <v>12</v>
      </c>
      <c r="G187" s="260"/>
      <c r="H187" s="260"/>
      <c r="I187" s="108">
        <f t="shared" ref="I187" si="0">SUM(I188:I190)</f>
        <v>204011.15142999997</v>
      </c>
      <c r="J187" s="108">
        <f t="shared" ref="J187" si="1">SUM(J188:J190)</f>
        <v>204011.15142999997</v>
      </c>
      <c r="K187" s="82" t="s">
        <v>45</v>
      </c>
      <c r="L187" s="82" t="s">
        <v>45</v>
      </c>
      <c r="M187" s="82" t="s">
        <v>45</v>
      </c>
      <c r="N187" s="108">
        <f t="shared" ref="N187" si="2">SUM(N188:N190)</f>
        <v>204011.15142999997</v>
      </c>
      <c r="O187" s="82" t="s">
        <v>45</v>
      </c>
      <c r="P187" s="82" t="s">
        <v>45</v>
      </c>
      <c r="Q187" s="82" t="s">
        <v>45</v>
      </c>
      <c r="R187" s="82" t="s">
        <v>45</v>
      </c>
      <c r="S187" s="82" t="s">
        <v>45</v>
      </c>
      <c r="T187" s="82" t="s">
        <v>45</v>
      </c>
      <c r="U187" s="82" t="s">
        <v>45</v>
      </c>
      <c r="V187" s="82" t="s">
        <v>45</v>
      </c>
      <c r="W187" s="82" t="s">
        <v>45</v>
      </c>
      <c r="X187" s="82" t="s">
        <v>45</v>
      </c>
      <c r="Y187" s="269"/>
      <c r="Z187" s="269"/>
    </row>
    <row r="188" spans="1:26" ht="60" customHeight="1" outlineLevel="3" x14ac:dyDescent="0.4">
      <c r="A188" s="85" t="s">
        <v>194</v>
      </c>
      <c r="B188" s="260"/>
      <c r="C188" s="151" t="s">
        <v>370</v>
      </c>
      <c r="D188" s="87" t="s">
        <v>21</v>
      </c>
      <c r="E188" s="152">
        <v>2</v>
      </c>
      <c r="F188" s="152">
        <v>2</v>
      </c>
      <c r="G188" s="260"/>
      <c r="H188" s="260"/>
      <c r="I188" s="88">
        <v>36421.428569999996</v>
      </c>
      <c r="J188" s="88">
        <v>36421.428569999996</v>
      </c>
      <c r="K188" s="82" t="s">
        <v>45</v>
      </c>
      <c r="L188" s="82" t="s">
        <v>45</v>
      </c>
      <c r="M188" s="82" t="s">
        <v>45</v>
      </c>
      <c r="N188" s="88">
        <v>36421.428569999996</v>
      </c>
      <c r="O188" s="82" t="s">
        <v>45</v>
      </c>
      <c r="P188" s="82" t="s">
        <v>45</v>
      </c>
      <c r="Q188" s="82" t="s">
        <v>45</v>
      </c>
      <c r="R188" s="82" t="s">
        <v>45</v>
      </c>
      <c r="S188" s="82" t="s">
        <v>45</v>
      </c>
      <c r="T188" s="82" t="s">
        <v>45</v>
      </c>
      <c r="U188" s="82" t="s">
        <v>45</v>
      </c>
      <c r="V188" s="82" t="s">
        <v>45</v>
      </c>
      <c r="W188" s="82" t="s">
        <v>45</v>
      </c>
      <c r="X188" s="82" t="s">
        <v>45</v>
      </c>
      <c r="Y188" s="269"/>
      <c r="Z188" s="269"/>
    </row>
    <row r="189" spans="1:26" ht="60" customHeight="1" outlineLevel="3" x14ac:dyDescent="0.4">
      <c r="A189" s="85" t="s">
        <v>195</v>
      </c>
      <c r="B189" s="260"/>
      <c r="C189" s="151" t="s">
        <v>371</v>
      </c>
      <c r="D189" s="87" t="s">
        <v>21</v>
      </c>
      <c r="E189" s="152">
        <v>9</v>
      </c>
      <c r="F189" s="152">
        <v>9</v>
      </c>
      <c r="G189" s="260"/>
      <c r="H189" s="260"/>
      <c r="I189" s="88">
        <v>149383.92856999999</v>
      </c>
      <c r="J189" s="88">
        <v>149383.92856999999</v>
      </c>
      <c r="K189" s="82" t="s">
        <v>45</v>
      </c>
      <c r="L189" s="82" t="s">
        <v>45</v>
      </c>
      <c r="M189" s="82" t="s">
        <v>45</v>
      </c>
      <c r="N189" s="88">
        <v>149383.92856999999</v>
      </c>
      <c r="O189" s="82" t="s">
        <v>45</v>
      </c>
      <c r="P189" s="82" t="s">
        <v>45</v>
      </c>
      <c r="Q189" s="82" t="s">
        <v>45</v>
      </c>
      <c r="R189" s="82" t="s">
        <v>45</v>
      </c>
      <c r="S189" s="82" t="s">
        <v>45</v>
      </c>
      <c r="T189" s="82" t="s">
        <v>45</v>
      </c>
      <c r="U189" s="82" t="s">
        <v>45</v>
      </c>
      <c r="V189" s="82" t="s">
        <v>45</v>
      </c>
      <c r="W189" s="82" t="s">
        <v>45</v>
      </c>
      <c r="X189" s="82" t="s">
        <v>45</v>
      </c>
      <c r="Y189" s="269"/>
      <c r="Z189" s="269"/>
    </row>
    <row r="190" spans="1:26" ht="60" customHeight="1" outlineLevel="3" x14ac:dyDescent="0.4">
      <c r="A190" s="85" t="s">
        <v>196</v>
      </c>
      <c r="B190" s="260"/>
      <c r="C190" s="86" t="s">
        <v>370</v>
      </c>
      <c r="D190" s="87" t="s">
        <v>21</v>
      </c>
      <c r="E190" s="152">
        <v>1</v>
      </c>
      <c r="F190" s="152">
        <v>1</v>
      </c>
      <c r="G190" s="260"/>
      <c r="H190" s="260"/>
      <c r="I190" s="88">
        <v>18205.794290000002</v>
      </c>
      <c r="J190" s="88">
        <v>18205.794290000002</v>
      </c>
      <c r="K190" s="82" t="s">
        <v>45</v>
      </c>
      <c r="L190" s="82" t="s">
        <v>45</v>
      </c>
      <c r="M190" s="82" t="s">
        <v>45</v>
      </c>
      <c r="N190" s="88">
        <v>18205.794290000002</v>
      </c>
      <c r="O190" s="82" t="s">
        <v>45</v>
      </c>
      <c r="P190" s="82" t="s">
        <v>45</v>
      </c>
      <c r="Q190" s="82" t="s">
        <v>45</v>
      </c>
      <c r="R190" s="82" t="s">
        <v>45</v>
      </c>
      <c r="S190" s="82" t="s">
        <v>45</v>
      </c>
      <c r="T190" s="82" t="s">
        <v>45</v>
      </c>
      <c r="U190" s="82" t="s">
        <v>45</v>
      </c>
      <c r="V190" s="82" t="s">
        <v>45</v>
      </c>
      <c r="W190" s="82" t="s">
        <v>45</v>
      </c>
      <c r="X190" s="82" t="s">
        <v>45</v>
      </c>
      <c r="Y190" s="269"/>
      <c r="Z190" s="269"/>
    </row>
    <row r="191" spans="1:26" ht="60" customHeight="1" outlineLevel="2" x14ac:dyDescent="0.4">
      <c r="A191" s="78" t="s">
        <v>197</v>
      </c>
      <c r="B191" s="260"/>
      <c r="C191" s="80" t="s">
        <v>111</v>
      </c>
      <c r="D191" s="87" t="s">
        <v>21</v>
      </c>
      <c r="E191" s="90">
        <f>SUM(E192:E204)</f>
        <v>45</v>
      </c>
      <c r="F191" s="90">
        <f>SUM(F192:F204)</f>
        <v>45</v>
      </c>
      <c r="G191" s="260"/>
      <c r="H191" s="260"/>
      <c r="I191" s="108">
        <f>SUM(I192:I204)</f>
        <v>1256741.3</v>
      </c>
      <c r="J191" s="108">
        <f>SUM(J192:J204)</f>
        <v>1256741.3</v>
      </c>
      <c r="K191" s="82" t="s">
        <v>45</v>
      </c>
      <c r="L191" s="82" t="s">
        <v>45</v>
      </c>
      <c r="M191" s="82" t="s">
        <v>45</v>
      </c>
      <c r="N191" s="108">
        <f>SUM(N192:N204)</f>
        <v>1256741.3</v>
      </c>
      <c r="O191" s="82" t="s">
        <v>45</v>
      </c>
      <c r="P191" s="82" t="s">
        <v>45</v>
      </c>
      <c r="Q191" s="82" t="s">
        <v>45</v>
      </c>
      <c r="R191" s="82" t="s">
        <v>45</v>
      </c>
      <c r="S191" s="82" t="s">
        <v>45</v>
      </c>
      <c r="T191" s="82" t="s">
        <v>45</v>
      </c>
      <c r="U191" s="82" t="s">
        <v>45</v>
      </c>
      <c r="V191" s="82" t="s">
        <v>45</v>
      </c>
      <c r="W191" s="82" t="s">
        <v>45</v>
      </c>
      <c r="X191" s="82" t="s">
        <v>45</v>
      </c>
      <c r="Y191" s="269"/>
      <c r="Z191" s="269"/>
    </row>
    <row r="192" spans="1:26" ht="60" customHeight="1" outlineLevel="3" x14ac:dyDescent="0.4">
      <c r="A192" s="85" t="s">
        <v>198</v>
      </c>
      <c r="B192" s="260"/>
      <c r="C192" s="86" t="s">
        <v>372</v>
      </c>
      <c r="D192" s="87" t="s">
        <v>21</v>
      </c>
      <c r="E192" s="152">
        <v>1</v>
      </c>
      <c r="F192" s="152">
        <v>1</v>
      </c>
      <c r="G192" s="260"/>
      <c r="H192" s="260"/>
      <c r="I192" s="88">
        <v>69250</v>
      </c>
      <c r="J192" s="88">
        <v>69250</v>
      </c>
      <c r="K192" s="82" t="s">
        <v>45</v>
      </c>
      <c r="L192" s="82" t="s">
        <v>45</v>
      </c>
      <c r="M192" s="82" t="s">
        <v>45</v>
      </c>
      <c r="N192" s="88">
        <v>69250</v>
      </c>
      <c r="O192" s="82" t="s">
        <v>45</v>
      </c>
      <c r="P192" s="82" t="s">
        <v>45</v>
      </c>
      <c r="Q192" s="82" t="s">
        <v>45</v>
      </c>
      <c r="R192" s="82" t="s">
        <v>45</v>
      </c>
      <c r="S192" s="82" t="s">
        <v>45</v>
      </c>
      <c r="T192" s="82" t="s">
        <v>45</v>
      </c>
      <c r="U192" s="82" t="s">
        <v>45</v>
      </c>
      <c r="V192" s="82" t="s">
        <v>45</v>
      </c>
      <c r="W192" s="82" t="s">
        <v>45</v>
      </c>
      <c r="X192" s="82" t="s">
        <v>45</v>
      </c>
      <c r="Y192" s="269"/>
      <c r="Z192" s="269"/>
    </row>
    <row r="193" spans="1:26" ht="60" customHeight="1" outlineLevel="3" x14ac:dyDescent="0.4">
      <c r="A193" s="85" t="s">
        <v>199</v>
      </c>
      <c r="B193" s="260"/>
      <c r="C193" s="86" t="s">
        <v>373</v>
      </c>
      <c r="D193" s="87" t="s">
        <v>21</v>
      </c>
      <c r="E193" s="152">
        <v>2</v>
      </c>
      <c r="F193" s="152">
        <v>2</v>
      </c>
      <c r="G193" s="260"/>
      <c r="H193" s="260"/>
      <c r="I193" s="88">
        <v>148700</v>
      </c>
      <c r="J193" s="88">
        <v>148700</v>
      </c>
      <c r="K193" s="82" t="s">
        <v>45</v>
      </c>
      <c r="L193" s="82" t="s">
        <v>45</v>
      </c>
      <c r="M193" s="82" t="s">
        <v>45</v>
      </c>
      <c r="N193" s="88">
        <v>148700</v>
      </c>
      <c r="O193" s="82" t="s">
        <v>45</v>
      </c>
      <c r="P193" s="82" t="s">
        <v>45</v>
      </c>
      <c r="Q193" s="82" t="s">
        <v>45</v>
      </c>
      <c r="R193" s="82" t="s">
        <v>45</v>
      </c>
      <c r="S193" s="82" t="s">
        <v>45</v>
      </c>
      <c r="T193" s="82" t="s">
        <v>45</v>
      </c>
      <c r="U193" s="82" t="s">
        <v>45</v>
      </c>
      <c r="V193" s="82" t="s">
        <v>45</v>
      </c>
      <c r="W193" s="82" t="s">
        <v>45</v>
      </c>
      <c r="X193" s="82" t="s">
        <v>45</v>
      </c>
      <c r="Y193" s="269"/>
      <c r="Z193" s="269"/>
    </row>
    <row r="194" spans="1:26" ht="60" customHeight="1" outlineLevel="3" x14ac:dyDescent="0.4">
      <c r="A194" s="85" t="s">
        <v>200</v>
      </c>
      <c r="B194" s="260"/>
      <c r="C194" s="86" t="s">
        <v>374</v>
      </c>
      <c r="D194" s="87" t="s">
        <v>21</v>
      </c>
      <c r="E194" s="152">
        <v>1</v>
      </c>
      <c r="F194" s="152">
        <v>1</v>
      </c>
      <c r="G194" s="260"/>
      <c r="H194" s="260"/>
      <c r="I194" s="88">
        <v>144600</v>
      </c>
      <c r="J194" s="88">
        <v>144600</v>
      </c>
      <c r="K194" s="82" t="s">
        <v>45</v>
      </c>
      <c r="L194" s="82" t="s">
        <v>45</v>
      </c>
      <c r="M194" s="82" t="s">
        <v>45</v>
      </c>
      <c r="N194" s="88">
        <v>144600</v>
      </c>
      <c r="O194" s="82" t="s">
        <v>45</v>
      </c>
      <c r="P194" s="82" t="s">
        <v>45</v>
      </c>
      <c r="Q194" s="82" t="s">
        <v>45</v>
      </c>
      <c r="R194" s="82" t="s">
        <v>45</v>
      </c>
      <c r="S194" s="82" t="s">
        <v>45</v>
      </c>
      <c r="T194" s="82" t="s">
        <v>45</v>
      </c>
      <c r="U194" s="82" t="s">
        <v>45</v>
      </c>
      <c r="V194" s="82" t="s">
        <v>45</v>
      </c>
      <c r="W194" s="82" t="s">
        <v>45</v>
      </c>
      <c r="X194" s="82" t="s">
        <v>45</v>
      </c>
      <c r="Y194" s="269"/>
      <c r="Z194" s="269"/>
    </row>
    <row r="195" spans="1:26" ht="45" customHeight="1" outlineLevel="3" x14ac:dyDescent="0.4">
      <c r="A195" s="85" t="s">
        <v>201</v>
      </c>
      <c r="B195" s="260"/>
      <c r="C195" s="86" t="s">
        <v>375</v>
      </c>
      <c r="D195" s="87" t="s">
        <v>21</v>
      </c>
      <c r="E195" s="152">
        <v>1</v>
      </c>
      <c r="F195" s="152">
        <v>1</v>
      </c>
      <c r="G195" s="260"/>
      <c r="H195" s="260"/>
      <c r="I195" s="88">
        <v>58850</v>
      </c>
      <c r="J195" s="88">
        <v>58850</v>
      </c>
      <c r="K195" s="82" t="s">
        <v>45</v>
      </c>
      <c r="L195" s="82" t="s">
        <v>45</v>
      </c>
      <c r="M195" s="82" t="s">
        <v>45</v>
      </c>
      <c r="N195" s="88">
        <v>58850</v>
      </c>
      <c r="O195" s="82" t="s">
        <v>45</v>
      </c>
      <c r="P195" s="82" t="s">
        <v>45</v>
      </c>
      <c r="Q195" s="82" t="s">
        <v>45</v>
      </c>
      <c r="R195" s="82" t="s">
        <v>45</v>
      </c>
      <c r="S195" s="82" t="s">
        <v>45</v>
      </c>
      <c r="T195" s="82" t="s">
        <v>45</v>
      </c>
      <c r="U195" s="82" t="s">
        <v>45</v>
      </c>
      <c r="V195" s="82" t="s">
        <v>45</v>
      </c>
      <c r="W195" s="82" t="s">
        <v>45</v>
      </c>
      <c r="X195" s="82" t="s">
        <v>45</v>
      </c>
      <c r="Y195" s="269"/>
      <c r="Z195" s="269"/>
    </row>
    <row r="196" spans="1:26" ht="45" customHeight="1" outlineLevel="3" x14ac:dyDescent="0.4">
      <c r="A196" s="85" t="s">
        <v>202</v>
      </c>
      <c r="B196" s="260"/>
      <c r="C196" s="86" t="s">
        <v>376</v>
      </c>
      <c r="D196" s="87" t="s">
        <v>21</v>
      </c>
      <c r="E196" s="152">
        <v>1</v>
      </c>
      <c r="F196" s="152">
        <v>1</v>
      </c>
      <c r="G196" s="260"/>
      <c r="H196" s="260"/>
      <c r="I196" s="88">
        <v>58450</v>
      </c>
      <c r="J196" s="88">
        <v>58450</v>
      </c>
      <c r="K196" s="82" t="s">
        <v>45</v>
      </c>
      <c r="L196" s="82" t="s">
        <v>45</v>
      </c>
      <c r="M196" s="82" t="s">
        <v>45</v>
      </c>
      <c r="N196" s="88">
        <v>58450</v>
      </c>
      <c r="O196" s="82" t="s">
        <v>45</v>
      </c>
      <c r="P196" s="82" t="s">
        <v>45</v>
      </c>
      <c r="Q196" s="82" t="s">
        <v>45</v>
      </c>
      <c r="R196" s="82" t="s">
        <v>45</v>
      </c>
      <c r="S196" s="82" t="s">
        <v>45</v>
      </c>
      <c r="T196" s="82" t="s">
        <v>45</v>
      </c>
      <c r="U196" s="82" t="s">
        <v>45</v>
      </c>
      <c r="V196" s="82" t="s">
        <v>45</v>
      </c>
      <c r="W196" s="82" t="s">
        <v>45</v>
      </c>
      <c r="X196" s="82" t="s">
        <v>45</v>
      </c>
      <c r="Y196" s="269"/>
      <c r="Z196" s="269"/>
    </row>
    <row r="197" spans="1:26" ht="45" customHeight="1" outlineLevel="3" x14ac:dyDescent="0.4">
      <c r="A197" s="85" t="s">
        <v>203</v>
      </c>
      <c r="B197" s="260"/>
      <c r="C197" s="86" t="s">
        <v>377</v>
      </c>
      <c r="D197" s="87" t="s">
        <v>21</v>
      </c>
      <c r="E197" s="152">
        <v>1</v>
      </c>
      <c r="F197" s="152">
        <v>1</v>
      </c>
      <c r="G197" s="260"/>
      <c r="H197" s="260"/>
      <c r="I197" s="88">
        <v>18000</v>
      </c>
      <c r="J197" s="88">
        <v>18000</v>
      </c>
      <c r="K197" s="82" t="s">
        <v>45</v>
      </c>
      <c r="L197" s="82" t="s">
        <v>45</v>
      </c>
      <c r="M197" s="82" t="s">
        <v>45</v>
      </c>
      <c r="N197" s="88">
        <v>18000</v>
      </c>
      <c r="O197" s="82" t="s">
        <v>45</v>
      </c>
      <c r="P197" s="82" t="s">
        <v>45</v>
      </c>
      <c r="Q197" s="82" t="s">
        <v>45</v>
      </c>
      <c r="R197" s="82" t="s">
        <v>45</v>
      </c>
      <c r="S197" s="82" t="s">
        <v>45</v>
      </c>
      <c r="T197" s="82" t="s">
        <v>45</v>
      </c>
      <c r="U197" s="82" t="s">
        <v>45</v>
      </c>
      <c r="V197" s="82" t="s">
        <v>45</v>
      </c>
      <c r="W197" s="82" t="s">
        <v>45</v>
      </c>
      <c r="X197" s="82" t="s">
        <v>45</v>
      </c>
      <c r="Y197" s="269"/>
      <c r="Z197" s="269"/>
    </row>
    <row r="198" spans="1:26" ht="45" customHeight="1" outlineLevel="3" x14ac:dyDescent="0.4">
      <c r="A198" s="85" t="s">
        <v>204</v>
      </c>
      <c r="B198" s="260"/>
      <c r="C198" s="86" t="s">
        <v>378</v>
      </c>
      <c r="D198" s="87" t="s">
        <v>21</v>
      </c>
      <c r="E198" s="152">
        <v>16</v>
      </c>
      <c r="F198" s="152">
        <v>16</v>
      </c>
      <c r="G198" s="260"/>
      <c r="H198" s="260"/>
      <c r="I198" s="88">
        <v>233600</v>
      </c>
      <c r="J198" s="88">
        <v>233600</v>
      </c>
      <c r="K198" s="82" t="s">
        <v>45</v>
      </c>
      <c r="L198" s="82" t="s">
        <v>45</v>
      </c>
      <c r="M198" s="82" t="s">
        <v>45</v>
      </c>
      <c r="N198" s="88">
        <v>233600</v>
      </c>
      <c r="O198" s="82" t="s">
        <v>45</v>
      </c>
      <c r="P198" s="82" t="s">
        <v>45</v>
      </c>
      <c r="Q198" s="82" t="s">
        <v>45</v>
      </c>
      <c r="R198" s="82" t="s">
        <v>45</v>
      </c>
      <c r="S198" s="82" t="s">
        <v>45</v>
      </c>
      <c r="T198" s="82" t="s">
        <v>45</v>
      </c>
      <c r="U198" s="82" t="s">
        <v>45</v>
      </c>
      <c r="V198" s="82" t="s">
        <v>45</v>
      </c>
      <c r="W198" s="82" t="s">
        <v>45</v>
      </c>
      <c r="X198" s="82" t="s">
        <v>45</v>
      </c>
      <c r="Y198" s="269"/>
      <c r="Z198" s="269"/>
    </row>
    <row r="199" spans="1:26" ht="45" customHeight="1" outlineLevel="3" x14ac:dyDescent="0.4">
      <c r="A199" s="85" t="s">
        <v>205</v>
      </c>
      <c r="B199" s="260"/>
      <c r="C199" s="86" t="s">
        <v>379</v>
      </c>
      <c r="D199" s="87" t="s">
        <v>21</v>
      </c>
      <c r="E199" s="152">
        <v>16</v>
      </c>
      <c r="F199" s="152">
        <v>16</v>
      </c>
      <c r="G199" s="260"/>
      <c r="H199" s="260"/>
      <c r="I199" s="88">
        <v>233600</v>
      </c>
      <c r="J199" s="88">
        <v>233600</v>
      </c>
      <c r="K199" s="82" t="s">
        <v>45</v>
      </c>
      <c r="L199" s="82" t="s">
        <v>45</v>
      </c>
      <c r="M199" s="82" t="s">
        <v>45</v>
      </c>
      <c r="N199" s="88">
        <v>233600</v>
      </c>
      <c r="O199" s="82" t="s">
        <v>45</v>
      </c>
      <c r="P199" s="82" t="s">
        <v>45</v>
      </c>
      <c r="Q199" s="82" t="s">
        <v>45</v>
      </c>
      <c r="R199" s="82" t="s">
        <v>45</v>
      </c>
      <c r="S199" s="82" t="s">
        <v>45</v>
      </c>
      <c r="T199" s="82" t="s">
        <v>45</v>
      </c>
      <c r="U199" s="82" t="s">
        <v>45</v>
      </c>
      <c r="V199" s="82" t="s">
        <v>45</v>
      </c>
      <c r="W199" s="82" t="s">
        <v>45</v>
      </c>
      <c r="X199" s="82" t="s">
        <v>45</v>
      </c>
      <c r="Y199" s="269"/>
      <c r="Z199" s="269"/>
    </row>
    <row r="200" spans="1:26" ht="45" customHeight="1" outlineLevel="3" x14ac:dyDescent="0.4">
      <c r="A200" s="85" t="s">
        <v>206</v>
      </c>
      <c r="B200" s="260"/>
      <c r="C200" s="86" t="s">
        <v>112</v>
      </c>
      <c r="D200" s="87" t="s">
        <v>21</v>
      </c>
      <c r="E200" s="152">
        <v>1</v>
      </c>
      <c r="F200" s="152">
        <v>1</v>
      </c>
      <c r="G200" s="260"/>
      <c r="H200" s="260"/>
      <c r="I200" s="88">
        <v>76288</v>
      </c>
      <c r="J200" s="88">
        <v>76288</v>
      </c>
      <c r="K200" s="82" t="s">
        <v>45</v>
      </c>
      <c r="L200" s="82" t="s">
        <v>45</v>
      </c>
      <c r="M200" s="82" t="s">
        <v>45</v>
      </c>
      <c r="N200" s="88">
        <v>76288</v>
      </c>
      <c r="O200" s="82" t="s">
        <v>45</v>
      </c>
      <c r="P200" s="82" t="s">
        <v>45</v>
      </c>
      <c r="Q200" s="82" t="s">
        <v>45</v>
      </c>
      <c r="R200" s="82" t="s">
        <v>45</v>
      </c>
      <c r="S200" s="82" t="s">
        <v>45</v>
      </c>
      <c r="T200" s="82" t="s">
        <v>45</v>
      </c>
      <c r="U200" s="82" t="s">
        <v>45</v>
      </c>
      <c r="V200" s="82" t="s">
        <v>45</v>
      </c>
      <c r="W200" s="82" t="s">
        <v>45</v>
      </c>
      <c r="X200" s="82" t="s">
        <v>45</v>
      </c>
      <c r="Y200" s="269"/>
      <c r="Z200" s="269"/>
    </row>
    <row r="201" spans="1:26" ht="45" customHeight="1" outlineLevel="3" x14ac:dyDescent="0.4">
      <c r="A201" s="85" t="s">
        <v>207</v>
      </c>
      <c r="B201" s="260"/>
      <c r="C201" s="86" t="s">
        <v>380</v>
      </c>
      <c r="D201" s="87" t="s">
        <v>21</v>
      </c>
      <c r="E201" s="152">
        <v>1</v>
      </c>
      <c r="F201" s="152">
        <v>1</v>
      </c>
      <c r="G201" s="260"/>
      <c r="H201" s="260"/>
      <c r="I201" s="88">
        <v>18223.3</v>
      </c>
      <c r="J201" s="88">
        <v>18223.3</v>
      </c>
      <c r="K201" s="82" t="s">
        <v>45</v>
      </c>
      <c r="L201" s="82" t="s">
        <v>45</v>
      </c>
      <c r="M201" s="82" t="s">
        <v>45</v>
      </c>
      <c r="N201" s="88">
        <v>18223.3</v>
      </c>
      <c r="O201" s="82" t="s">
        <v>45</v>
      </c>
      <c r="P201" s="82" t="s">
        <v>45</v>
      </c>
      <c r="Q201" s="82" t="s">
        <v>45</v>
      </c>
      <c r="R201" s="82" t="s">
        <v>45</v>
      </c>
      <c r="S201" s="82" t="s">
        <v>45</v>
      </c>
      <c r="T201" s="82" t="s">
        <v>45</v>
      </c>
      <c r="U201" s="82" t="s">
        <v>45</v>
      </c>
      <c r="V201" s="82" t="s">
        <v>45</v>
      </c>
      <c r="W201" s="82" t="s">
        <v>45</v>
      </c>
      <c r="X201" s="82" t="s">
        <v>45</v>
      </c>
      <c r="Y201" s="269"/>
      <c r="Z201" s="269"/>
    </row>
    <row r="202" spans="1:26" ht="45" customHeight="1" outlineLevel="3" x14ac:dyDescent="0.4">
      <c r="A202" s="85" t="s">
        <v>208</v>
      </c>
      <c r="B202" s="260"/>
      <c r="C202" s="86" t="s">
        <v>381</v>
      </c>
      <c r="D202" s="87" t="s">
        <v>21</v>
      </c>
      <c r="E202" s="152">
        <v>2</v>
      </c>
      <c r="F202" s="152">
        <v>2</v>
      </c>
      <c r="G202" s="260"/>
      <c r="H202" s="260"/>
      <c r="I202" s="88">
        <v>188800</v>
      </c>
      <c r="J202" s="88">
        <v>188800</v>
      </c>
      <c r="K202" s="82" t="s">
        <v>45</v>
      </c>
      <c r="L202" s="82" t="s">
        <v>45</v>
      </c>
      <c r="M202" s="82" t="s">
        <v>45</v>
      </c>
      <c r="N202" s="88">
        <v>188800</v>
      </c>
      <c r="O202" s="82" t="s">
        <v>45</v>
      </c>
      <c r="P202" s="82" t="s">
        <v>45</v>
      </c>
      <c r="Q202" s="82" t="s">
        <v>45</v>
      </c>
      <c r="R202" s="82" t="s">
        <v>45</v>
      </c>
      <c r="S202" s="82" t="s">
        <v>45</v>
      </c>
      <c r="T202" s="82" t="s">
        <v>45</v>
      </c>
      <c r="U202" s="82" t="s">
        <v>45</v>
      </c>
      <c r="V202" s="82" t="s">
        <v>45</v>
      </c>
      <c r="W202" s="82" t="s">
        <v>45</v>
      </c>
      <c r="X202" s="82" t="s">
        <v>45</v>
      </c>
      <c r="Y202" s="269"/>
      <c r="Z202" s="269"/>
    </row>
    <row r="203" spans="1:26" ht="45" customHeight="1" outlineLevel="3" x14ac:dyDescent="0.4">
      <c r="A203" s="85" t="s">
        <v>445</v>
      </c>
      <c r="B203" s="260"/>
      <c r="C203" s="86" t="s">
        <v>382</v>
      </c>
      <c r="D203" s="87"/>
      <c r="E203" s="152">
        <v>1</v>
      </c>
      <c r="F203" s="152">
        <v>1</v>
      </c>
      <c r="G203" s="260"/>
      <c r="H203" s="260"/>
      <c r="I203" s="88">
        <v>7190</v>
      </c>
      <c r="J203" s="88">
        <v>7190</v>
      </c>
      <c r="K203" s="82"/>
      <c r="L203" s="82"/>
      <c r="M203" s="82" t="s">
        <v>45</v>
      </c>
      <c r="N203" s="88">
        <v>7190</v>
      </c>
      <c r="O203" s="82"/>
      <c r="P203" s="82"/>
      <c r="Q203" s="82" t="s">
        <v>45</v>
      </c>
      <c r="R203" s="82" t="s">
        <v>45</v>
      </c>
      <c r="S203" s="82" t="s">
        <v>45</v>
      </c>
      <c r="T203" s="82" t="s">
        <v>45</v>
      </c>
      <c r="U203" s="82" t="s">
        <v>45</v>
      </c>
      <c r="V203" s="82" t="s">
        <v>45</v>
      </c>
      <c r="W203" s="82" t="s">
        <v>45</v>
      </c>
      <c r="X203" s="82" t="s">
        <v>45</v>
      </c>
      <c r="Y203" s="269"/>
      <c r="Z203" s="269"/>
    </row>
    <row r="204" spans="1:26" ht="45" customHeight="1" outlineLevel="3" x14ac:dyDescent="0.4">
      <c r="A204" s="85" t="s">
        <v>446</v>
      </c>
      <c r="B204" s="260"/>
      <c r="C204" s="86" t="s">
        <v>383</v>
      </c>
      <c r="D204" s="87"/>
      <c r="E204" s="152">
        <v>1</v>
      </c>
      <c r="F204" s="152">
        <v>1</v>
      </c>
      <c r="G204" s="260"/>
      <c r="H204" s="260"/>
      <c r="I204" s="88">
        <v>1190</v>
      </c>
      <c r="J204" s="88">
        <v>1190</v>
      </c>
      <c r="K204" s="82"/>
      <c r="L204" s="82"/>
      <c r="M204" s="82" t="s">
        <v>45</v>
      </c>
      <c r="N204" s="88">
        <v>1190</v>
      </c>
      <c r="O204" s="82"/>
      <c r="P204" s="82"/>
      <c r="Q204" s="82" t="s">
        <v>45</v>
      </c>
      <c r="R204" s="82" t="s">
        <v>45</v>
      </c>
      <c r="S204" s="82" t="s">
        <v>45</v>
      </c>
      <c r="T204" s="82" t="s">
        <v>45</v>
      </c>
      <c r="U204" s="82" t="s">
        <v>45</v>
      </c>
      <c r="V204" s="82" t="s">
        <v>45</v>
      </c>
      <c r="W204" s="82" t="s">
        <v>45</v>
      </c>
      <c r="X204" s="82" t="s">
        <v>45</v>
      </c>
      <c r="Y204" s="269"/>
      <c r="Z204" s="269"/>
    </row>
    <row r="205" spans="1:26" ht="45" customHeight="1" outlineLevel="1" x14ac:dyDescent="0.4">
      <c r="A205" s="78" t="s">
        <v>92</v>
      </c>
      <c r="B205" s="260"/>
      <c r="C205" s="80" t="s">
        <v>113</v>
      </c>
      <c r="D205" s="90" t="s">
        <v>21</v>
      </c>
      <c r="E205" s="90">
        <f>SUM(E206:E226)</f>
        <v>178</v>
      </c>
      <c r="F205" s="90">
        <f>SUM(F206:F226)</f>
        <v>178</v>
      </c>
      <c r="G205" s="260"/>
      <c r="H205" s="260"/>
      <c r="I205" s="108">
        <f>SUM(I206:I226)</f>
        <v>1224841.5969999998</v>
      </c>
      <c r="J205" s="108">
        <f>SUM(J206:J226)</f>
        <v>1224841.5969999998</v>
      </c>
      <c r="K205" s="82" t="s">
        <v>45</v>
      </c>
      <c r="L205" s="82" t="s">
        <v>45</v>
      </c>
      <c r="M205" s="82" t="s">
        <v>45</v>
      </c>
      <c r="N205" s="108">
        <f>SUM(N206:N226)</f>
        <v>1224841.5969999998</v>
      </c>
      <c r="O205" s="82" t="s">
        <v>45</v>
      </c>
      <c r="P205" s="82" t="s">
        <v>45</v>
      </c>
      <c r="Q205" s="82" t="s">
        <v>45</v>
      </c>
      <c r="R205" s="82" t="s">
        <v>45</v>
      </c>
      <c r="S205" s="95">
        <v>83.45</v>
      </c>
      <c r="T205" s="95">
        <v>82.91</v>
      </c>
      <c r="U205" s="82" t="s">
        <v>45</v>
      </c>
      <c r="V205" s="82" t="s">
        <v>45</v>
      </c>
      <c r="W205" s="82" t="s">
        <v>45</v>
      </c>
      <c r="X205" s="82" t="s">
        <v>45</v>
      </c>
      <c r="Y205" s="269"/>
      <c r="Z205" s="269"/>
    </row>
    <row r="206" spans="1:26" ht="45" customHeight="1" outlineLevel="2" x14ac:dyDescent="0.4">
      <c r="A206" s="85" t="s">
        <v>209</v>
      </c>
      <c r="B206" s="260"/>
      <c r="C206" s="86" t="s">
        <v>384</v>
      </c>
      <c r="D206" s="87" t="s">
        <v>21</v>
      </c>
      <c r="E206" s="152">
        <v>1</v>
      </c>
      <c r="F206" s="152">
        <v>1</v>
      </c>
      <c r="G206" s="260"/>
      <c r="H206" s="260"/>
      <c r="I206" s="88">
        <v>1104518.18</v>
      </c>
      <c r="J206" s="88">
        <v>1104518.18</v>
      </c>
      <c r="K206" s="82" t="s">
        <v>45</v>
      </c>
      <c r="L206" s="82" t="s">
        <v>45</v>
      </c>
      <c r="M206" s="82" t="s">
        <v>45</v>
      </c>
      <c r="N206" s="88">
        <v>1104518.18</v>
      </c>
      <c r="O206" s="82" t="s">
        <v>45</v>
      </c>
      <c r="P206" s="82" t="s">
        <v>45</v>
      </c>
      <c r="Q206" s="82" t="s">
        <v>45</v>
      </c>
      <c r="R206" s="82" t="s">
        <v>45</v>
      </c>
      <c r="S206" s="82" t="s">
        <v>45</v>
      </c>
      <c r="T206" s="82" t="s">
        <v>45</v>
      </c>
      <c r="U206" s="82" t="s">
        <v>45</v>
      </c>
      <c r="V206" s="82" t="s">
        <v>45</v>
      </c>
      <c r="W206" s="82" t="s">
        <v>45</v>
      </c>
      <c r="X206" s="82" t="s">
        <v>45</v>
      </c>
      <c r="Y206" s="269"/>
      <c r="Z206" s="269"/>
    </row>
    <row r="207" spans="1:26" ht="45" customHeight="1" outlineLevel="2" x14ac:dyDescent="0.4">
      <c r="A207" s="85" t="s">
        <v>210</v>
      </c>
      <c r="B207" s="260"/>
      <c r="C207" s="86" t="s">
        <v>385</v>
      </c>
      <c r="D207" s="87" t="s">
        <v>21</v>
      </c>
      <c r="E207" s="152">
        <v>3</v>
      </c>
      <c r="F207" s="152">
        <v>3</v>
      </c>
      <c r="G207" s="260"/>
      <c r="H207" s="260"/>
      <c r="I207" s="88">
        <v>3596.4</v>
      </c>
      <c r="J207" s="88">
        <v>3596.4</v>
      </c>
      <c r="K207" s="82" t="s">
        <v>45</v>
      </c>
      <c r="L207" s="82" t="s">
        <v>45</v>
      </c>
      <c r="M207" s="82" t="s">
        <v>45</v>
      </c>
      <c r="N207" s="88">
        <v>3596.4</v>
      </c>
      <c r="O207" s="82" t="s">
        <v>45</v>
      </c>
      <c r="P207" s="82" t="s">
        <v>45</v>
      </c>
      <c r="Q207" s="82" t="s">
        <v>45</v>
      </c>
      <c r="R207" s="82" t="s">
        <v>45</v>
      </c>
      <c r="S207" s="82" t="s">
        <v>45</v>
      </c>
      <c r="T207" s="82" t="s">
        <v>45</v>
      </c>
      <c r="U207" s="82" t="s">
        <v>45</v>
      </c>
      <c r="V207" s="82" t="s">
        <v>45</v>
      </c>
      <c r="W207" s="82" t="s">
        <v>45</v>
      </c>
      <c r="X207" s="82" t="s">
        <v>45</v>
      </c>
      <c r="Y207" s="269"/>
      <c r="Z207" s="269"/>
    </row>
    <row r="208" spans="1:26" ht="45" customHeight="1" outlineLevel="2" x14ac:dyDescent="0.4">
      <c r="A208" s="85" t="s">
        <v>211</v>
      </c>
      <c r="B208" s="260"/>
      <c r="C208" s="86" t="s">
        <v>386</v>
      </c>
      <c r="D208" s="87" t="s">
        <v>21</v>
      </c>
      <c r="E208" s="152">
        <v>3</v>
      </c>
      <c r="F208" s="152">
        <v>3</v>
      </c>
      <c r="G208" s="260"/>
      <c r="H208" s="260"/>
      <c r="I208" s="88">
        <v>3602.4</v>
      </c>
      <c r="J208" s="88">
        <v>3602.4</v>
      </c>
      <c r="K208" s="82" t="s">
        <v>45</v>
      </c>
      <c r="L208" s="82" t="s">
        <v>45</v>
      </c>
      <c r="M208" s="82" t="s">
        <v>45</v>
      </c>
      <c r="N208" s="88">
        <v>3602.4</v>
      </c>
      <c r="O208" s="82" t="s">
        <v>45</v>
      </c>
      <c r="P208" s="82" t="s">
        <v>45</v>
      </c>
      <c r="Q208" s="82" t="s">
        <v>45</v>
      </c>
      <c r="R208" s="82" t="s">
        <v>45</v>
      </c>
      <c r="S208" s="82" t="s">
        <v>45</v>
      </c>
      <c r="T208" s="82" t="s">
        <v>45</v>
      </c>
      <c r="U208" s="82" t="s">
        <v>45</v>
      </c>
      <c r="V208" s="82" t="s">
        <v>45</v>
      </c>
      <c r="W208" s="82" t="s">
        <v>45</v>
      </c>
      <c r="X208" s="82" t="s">
        <v>45</v>
      </c>
      <c r="Y208" s="269"/>
      <c r="Z208" s="269"/>
    </row>
    <row r="209" spans="1:26" ht="45" customHeight="1" outlineLevel="2" x14ac:dyDescent="0.4">
      <c r="A209" s="85" t="s">
        <v>212</v>
      </c>
      <c r="B209" s="260"/>
      <c r="C209" s="86" t="s">
        <v>387</v>
      </c>
      <c r="D209" s="87" t="s">
        <v>21</v>
      </c>
      <c r="E209" s="152">
        <v>1</v>
      </c>
      <c r="F209" s="152">
        <v>1</v>
      </c>
      <c r="G209" s="260"/>
      <c r="H209" s="260"/>
      <c r="I209" s="88">
        <v>1409</v>
      </c>
      <c r="J209" s="88">
        <v>1409</v>
      </c>
      <c r="K209" s="82" t="s">
        <v>45</v>
      </c>
      <c r="L209" s="82" t="s">
        <v>45</v>
      </c>
      <c r="M209" s="82" t="s">
        <v>45</v>
      </c>
      <c r="N209" s="88">
        <v>1409</v>
      </c>
      <c r="O209" s="82" t="s">
        <v>45</v>
      </c>
      <c r="P209" s="82" t="s">
        <v>45</v>
      </c>
      <c r="Q209" s="82" t="s">
        <v>45</v>
      </c>
      <c r="R209" s="82" t="s">
        <v>45</v>
      </c>
      <c r="S209" s="82" t="s">
        <v>45</v>
      </c>
      <c r="T209" s="82" t="s">
        <v>45</v>
      </c>
      <c r="U209" s="82" t="s">
        <v>45</v>
      </c>
      <c r="V209" s="82" t="s">
        <v>45</v>
      </c>
      <c r="W209" s="82" t="s">
        <v>45</v>
      </c>
      <c r="X209" s="82" t="s">
        <v>45</v>
      </c>
      <c r="Y209" s="269"/>
      <c r="Z209" s="269"/>
    </row>
    <row r="210" spans="1:26" ht="45" customHeight="1" outlineLevel="2" x14ac:dyDescent="0.4">
      <c r="A210" s="85" t="s">
        <v>213</v>
      </c>
      <c r="B210" s="260"/>
      <c r="C210" s="86" t="s">
        <v>388</v>
      </c>
      <c r="D210" s="87" t="s">
        <v>21</v>
      </c>
      <c r="E210" s="152">
        <v>3</v>
      </c>
      <c r="F210" s="152">
        <v>3</v>
      </c>
      <c r="G210" s="260"/>
      <c r="H210" s="260"/>
      <c r="I210" s="88">
        <v>5193</v>
      </c>
      <c r="J210" s="88">
        <v>5193</v>
      </c>
      <c r="K210" s="82" t="s">
        <v>45</v>
      </c>
      <c r="L210" s="82" t="s">
        <v>45</v>
      </c>
      <c r="M210" s="82" t="s">
        <v>45</v>
      </c>
      <c r="N210" s="88">
        <v>5193</v>
      </c>
      <c r="O210" s="82" t="s">
        <v>45</v>
      </c>
      <c r="P210" s="82" t="s">
        <v>45</v>
      </c>
      <c r="Q210" s="82" t="s">
        <v>45</v>
      </c>
      <c r="R210" s="82" t="s">
        <v>45</v>
      </c>
      <c r="S210" s="82" t="s">
        <v>45</v>
      </c>
      <c r="T210" s="82" t="s">
        <v>45</v>
      </c>
      <c r="U210" s="82" t="s">
        <v>45</v>
      </c>
      <c r="V210" s="82" t="s">
        <v>45</v>
      </c>
      <c r="W210" s="82" t="s">
        <v>45</v>
      </c>
      <c r="X210" s="82" t="s">
        <v>45</v>
      </c>
      <c r="Y210" s="269"/>
      <c r="Z210" s="269"/>
    </row>
    <row r="211" spans="1:26" ht="45" customHeight="1" outlineLevel="2" x14ac:dyDescent="0.4">
      <c r="A211" s="85" t="s">
        <v>214</v>
      </c>
      <c r="B211" s="260"/>
      <c r="C211" s="86" t="s">
        <v>114</v>
      </c>
      <c r="D211" s="87" t="s">
        <v>21</v>
      </c>
      <c r="E211" s="152">
        <v>2</v>
      </c>
      <c r="F211" s="152">
        <v>2</v>
      </c>
      <c r="G211" s="260"/>
      <c r="H211" s="260"/>
      <c r="I211" s="88">
        <v>4369.6000000000004</v>
      </c>
      <c r="J211" s="88">
        <v>4369.6000000000004</v>
      </c>
      <c r="K211" s="82" t="s">
        <v>45</v>
      </c>
      <c r="L211" s="82" t="s">
        <v>45</v>
      </c>
      <c r="M211" s="82" t="s">
        <v>45</v>
      </c>
      <c r="N211" s="88">
        <v>4369.6000000000004</v>
      </c>
      <c r="O211" s="82" t="s">
        <v>45</v>
      </c>
      <c r="P211" s="82" t="s">
        <v>45</v>
      </c>
      <c r="Q211" s="82" t="s">
        <v>45</v>
      </c>
      <c r="R211" s="82" t="s">
        <v>45</v>
      </c>
      <c r="S211" s="82" t="s">
        <v>45</v>
      </c>
      <c r="T211" s="82" t="s">
        <v>45</v>
      </c>
      <c r="U211" s="82" t="s">
        <v>45</v>
      </c>
      <c r="V211" s="82" t="s">
        <v>45</v>
      </c>
      <c r="W211" s="82" t="s">
        <v>45</v>
      </c>
      <c r="X211" s="82" t="s">
        <v>45</v>
      </c>
      <c r="Y211" s="269"/>
      <c r="Z211" s="269"/>
    </row>
    <row r="212" spans="1:26" ht="45" customHeight="1" outlineLevel="2" x14ac:dyDescent="0.4">
      <c r="A212" s="85" t="s">
        <v>215</v>
      </c>
      <c r="B212" s="260"/>
      <c r="C212" s="86" t="s">
        <v>115</v>
      </c>
      <c r="D212" s="87" t="s">
        <v>21</v>
      </c>
      <c r="E212" s="152">
        <v>2</v>
      </c>
      <c r="F212" s="152">
        <v>2</v>
      </c>
      <c r="G212" s="260"/>
      <c r="H212" s="260"/>
      <c r="I212" s="88">
        <v>5813</v>
      </c>
      <c r="J212" s="88">
        <v>5813</v>
      </c>
      <c r="K212" s="82" t="s">
        <v>45</v>
      </c>
      <c r="L212" s="82" t="s">
        <v>45</v>
      </c>
      <c r="M212" s="82" t="s">
        <v>45</v>
      </c>
      <c r="N212" s="88">
        <v>5813</v>
      </c>
      <c r="O212" s="82" t="s">
        <v>45</v>
      </c>
      <c r="P212" s="82" t="s">
        <v>45</v>
      </c>
      <c r="Q212" s="82" t="s">
        <v>45</v>
      </c>
      <c r="R212" s="82" t="s">
        <v>45</v>
      </c>
      <c r="S212" s="82" t="s">
        <v>45</v>
      </c>
      <c r="T212" s="82" t="s">
        <v>45</v>
      </c>
      <c r="U212" s="82" t="s">
        <v>45</v>
      </c>
      <c r="V212" s="82" t="s">
        <v>45</v>
      </c>
      <c r="W212" s="82" t="s">
        <v>45</v>
      </c>
      <c r="X212" s="82" t="s">
        <v>45</v>
      </c>
      <c r="Y212" s="269"/>
      <c r="Z212" s="269"/>
    </row>
    <row r="213" spans="1:26" ht="45" customHeight="1" outlineLevel="2" x14ac:dyDescent="0.4">
      <c r="A213" s="85" t="s">
        <v>216</v>
      </c>
      <c r="B213" s="260"/>
      <c r="C213" s="86" t="s">
        <v>116</v>
      </c>
      <c r="D213" s="87" t="s">
        <v>21</v>
      </c>
      <c r="E213" s="152">
        <v>2</v>
      </c>
      <c r="F213" s="152">
        <v>2</v>
      </c>
      <c r="G213" s="260"/>
      <c r="H213" s="260"/>
      <c r="I213" s="88">
        <v>5813</v>
      </c>
      <c r="J213" s="88">
        <v>5813</v>
      </c>
      <c r="K213" s="82" t="s">
        <v>45</v>
      </c>
      <c r="L213" s="82" t="s">
        <v>45</v>
      </c>
      <c r="M213" s="82" t="s">
        <v>45</v>
      </c>
      <c r="N213" s="88">
        <v>5813</v>
      </c>
      <c r="O213" s="82" t="s">
        <v>45</v>
      </c>
      <c r="P213" s="82" t="s">
        <v>45</v>
      </c>
      <c r="Q213" s="82" t="s">
        <v>45</v>
      </c>
      <c r="R213" s="82" t="s">
        <v>45</v>
      </c>
      <c r="S213" s="82" t="s">
        <v>45</v>
      </c>
      <c r="T213" s="82" t="s">
        <v>45</v>
      </c>
      <c r="U213" s="82" t="s">
        <v>45</v>
      </c>
      <c r="V213" s="82" t="s">
        <v>45</v>
      </c>
      <c r="W213" s="82" t="s">
        <v>45</v>
      </c>
      <c r="X213" s="82" t="s">
        <v>45</v>
      </c>
      <c r="Y213" s="269"/>
      <c r="Z213" s="269"/>
    </row>
    <row r="214" spans="1:26" ht="45" customHeight="1" outlineLevel="2" x14ac:dyDescent="0.4">
      <c r="A214" s="85" t="s">
        <v>217</v>
      </c>
      <c r="B214" s="260"/>
      <c r="C214" s="86" t="s">
        <v>389</v>
      </c>
      <c r="D214" s="87" t="s">
        <v>21</v>
      </c>
      <c r="E214" s="152">
        <v>89</v>
      </c>
      <c r="F214" s="152">
        <v>89</v>
      </c>
      <c r="G214" s="260"/>
      <c r="H214" s="260"/>
      <c r="I214" s="88">
        <v>21176.037</v>
      </c>
      <c r="J214" s="88">
        <v>21176.037</v>
      </c>
      <c r="K214" s="82" t="s">
        <v>45</v>
      </c>
      <c r="L214" s="82" t="s">
        <v>45</v>
      </c>
      <c r="M214" s="82" t="s">
        <v>45</v>
      </c>
      <c r="N214" s="88">
        <v>21176.037</v>
      </c>
      <c r="O214" s="82" t="s">
        <v>45</v>
      </c>
      <c r="P214" s="82" t="s">
        <v>45</v>
      </c>
      <c r="Q214" s="82" t="s">
        <v>45</v>
      </c>
      <c r="R214" s="82" t="s">
        <v>45</v>
      </c>
      <c r="S214" s="82" t="s">
        <v>45</v>
      </c>
      <c r="T214" s="82" t="s">
        <v>45</v>
      </c>
      <c r="U214" s="82" t="s">
        <v>45</v>
      </c>
      <c r="V214" s="82" t="s">
        <v>45</v>
      </c>
      <c r="W214" s="82" t="s">
        <v>45</v>
      </c>
      <c r="X214" s="82" t="s">
        <v>45</v>
      </c>
      <c r="Y214" s="269"/>
      <c r="Z214" s="269"/>
    </row>
    <row r="215" spans="1:26" ht="45" customHeight="1" outlineLevel="2" x14ac:dyDescent="0.4">
      <c r="A215" s="85" t="s">
        <v>218</v>
      </c>
      <c r="B215" s="260"/>
      <c r="C215" s="86" t="s">
        <v>390</v>
      </c>
      <c r="D215" s="87" t="s">
        <v>21</v>
      </c>
      <c r="E215" s="152">
        <v>11</v>
      </c>
      <c r="F215" s="152">
        <v>11</v>
      </c>
      <c r="G215" s="260"/>
      <c r="H215" s="260"/>
      <c r="I215" s="88">
        <v>8047.6</v>
      </c>
      <c r="J215" s="88">
        <v>8047.6</v>
      </c>
      <c r="K215" s="82" t="s">
        <v>45</v>
      </c>
      <c r="L215" s="82" t="s">
        <v>45</v>
      </c>
      <c r="M215" s="82" t="s">
        <v>45</v>
      </c>
      <c r="N215" s="88">
        <v>8047.6</v>
      </c>
      <c r="O215" s="82" t="s">
        <v>45</v>
      </c>
      <c r="P215" s="82" t="s">
        <v>45</v>
      </c>
      <c r="Q215" s="82" t="s">
        <v>45</v>
      </c>
      <c r="R215" s="82" t="s">
        <v>45</v>
      </c>
      <c r="S215" s="82" t="s">
        <v>45</v>
      </c>
      <c r="T215" s="82" t="s">
        <v>45</v>
      </c>
      <c r="U215" s="82" t="s">
        <v>45</v>
      </c>
      <c r="V215" s="82" t="s">
        <v>45</v>
      </c>
      <c r="W215" s="82" t="s">
        <v>45</v>
      </c>
      <c r="X215" s="82" t="s">
        <v>45</v>
      </c>
      <c r="Y215" s="269"/>
      <c r="Z215" s="269"/>
    </row>
    <row r="216" spans="1:26" ht="45" customHeight="1" outlineLevel="2" x14ac:dyDescent="0.4">
      <c r="A216" s="85" t="s">
        <v>219</v>
      </c>
      <c r="B216" s="260"/>
      <c r="C216" s="86" t="s">
        <v>391</v>
      </c>
      <c r="D216" s="87" t="s">
        <v>21</v>
      </c>
      <c r="E216" s="152">
        <v>21</v>
      </c>
      <c r="F216" s="152">
        <v>21</v>
      </c>
      <c r="G216" s="260"/>
      <c r="H216" s="260"/>
      <c r="I216" s="88">
        <v>6216</v>
      </c>
      <c r="J216" s="88">
        <v>6216</v>
      </c>
      <c r="K216" s="82" t="s">
        <v>45</v>
      </c>
      <c r="L216" s="82" t="s">
        <v>45</v>
      </c>
      <c r="M216" s="82" t="s">
        <v>45</v>
      </c>
      <c r="N216" s="88">
        <v>6216</v>
      </c>
      <c r="O216" s="82" t="s">
        <v>45</v>
      </c>
      <c r="P216" s="82" t="s">
        <v>45</v>
      </c>
      <c r="Q216" s="82" t="s">
        <v>45</v>
      </c>
      <c r="R216" s="82" t="s">
        <v>45</v>
      </c>
      <c r="S216" s="82" t="s">
        <v>45</v>
      </c>
      <c r="T216" s="82" t="s">
        <v>45</v>
      </c>
      <c r="U216" s="82" t="s">
        <v>45</v>
      </c>
      <c r="V216" s="82" t="s">
        <v>45</v>
      </c>
      <c r="W216" s="82" t="s">
        <v>45</v>
      </c>
      <c r="X216" s="82" t="s">
        <v>45</v>
      </c>
      <c r="Y216" s="269"/>
      <c r="Z216" s="269"/>
    </row>
    <row r="217" spans="1:26" ht="45" customHeight="1" outlineLevel="2" x14ac:dyDescent="0.4">
      <c r="A217" s="85" t="s">
        <v>220</v>
      </c>
      <c r="B217" s="260"/>
      <c r="C217" s="86" t="s">
        <v>392</v>
      </c>
      <c r="D217" s="87" t="s">
        <v>21</v>
      </c>
      <c r="E217" s="152">
        <v>2</v>
      </c>
      <c r="F217" s="152">
        <v>2</v>
      </c>
      <c r="G217" s="260"/>
      <c r="H217" s="260"/>
      <c r="I217" s="88">
        <v>900</v>
      </c>
      <c r="J217" s="88">
        <v>900</v>
      </c>
      <c r="K217" s="82" t="s">
        <v>45</v>
      </c>
      <c r="L217" s="82" t="s">
        <v>45</v>
      </c>
      <c r="M217" s="82" t="s">
        <v>45</v>
      </c>
      <c r="N217" s="88">
        <v>900</v>
      </c>
      <c r="O217" s="82" t="s">
        <v>45</v>
      </c>
      <c r="P217" s="82" t="s">
        <v>45</v>
      </c>
      <c r="Q217" s="82" t="s">
        <v>45</v>
      </c>
      <c r="R217" s="82" t="s">
        <v>45</v>
      </c>
      <c r="S217" s="82" t="s">
        <v>45</v>
      </c>
      <c r="T217" s="82" t="s">
        <v>45</v>
      </c>
      <c r="U217" s="82" t="s">
        <v>45</v>
      </c>
      <c r="V217" s="82" t="s">
        <v>45</v>
      </c>
      <c r="W217" s="82" t="s">
        <v>45</v>
      </c>
      <c r="X217" s="82" t="s">
        <v>45</v>
      </c>
      <c r="Y217" s="269"/>
      <c r="Z217" s="269"/>
    </row>
    <row r="218" spans="1:26" ht="45" customHeight="1" outlineLevel="2" x14ac:dyDescent="0.4">
      <c r="A218" s="85" t="s">
        <v>221</v>
      </c>
      <c r="B218" s="260"/>
      <c r="C218" s="86" t="s">
        <v>393</v>
      </c>
      <c r="D218" s="87" t="s">
        <v>21</v>
      </c>
      <c r="E218" s="152">
        <v>3</v>
      </c>
      <c r="F218" s="152">
        <v>3</v>
      </c>
      <c r="G218" s="260"/>
      <c r="H218" s="260"/>
      <c r="I218" s="88">
        <v>5335.5</v>
      </c>
      <c r="J218" s="88">
        <v>5335.5</v>
      </c>
      <c r="K218" s="82" t="s">
        <v>45</v>
      </c>
      <c r="L218" s="82" t="s">
        <v>45</v>
      </c>
      <c r="M218" s="82" t="s">
        <v>45</v>
      </c>
      <c r="N218" s="88">
        <v>5335.5</v>
      </c>
      <c r="O218" s="82" t="s">
        <v>45</v>
      </c>
      <c r="P218" s="82" t="s">
        <v>45</v>
      </c>
      <c r="Q218" s="82" t="s">
        <v>45</v>
      </c>
      <c r="R218" s="82" t="s">
        <v>45</v>
      </c>
      <c r="S218" s="82" t="s">
        <v>45</v>
      </c>
      <c r="T218" s="82" t="s">
        <v>45</v>
      </c>
      <c r="U218" s="82" t="s">
        <v>45</v>
      </c>
      <c r="V218" s="82" t="s">
        <v>45</v>
      </c>
      <c r="W218" s="82" t="s">
        <v>45</v>
      </c>
      <c r="X218" s="82" t="s">
        <v>45</v>
      </c>
      <c r="Y218" s="269"/>
      <c r="Z218" s="269"/>
    </row>
    <row r="219" spans="1:26" ht="39" customHeight="1" outlineLevel="2" x14ac:dyDescent="0.4">
      <c r="A219" s="85" t="s">
        <v>222</v>
      </c>
      <c r="B219" s="260"/>
      <c r="C219" s="86" t="s">
        <v>394</v>
      </c>
      <c r="D219" s="87" t="s">
        <v>21</v>
      </c>
      <c r="E219" s="152">
        <v>2</v>
      </c>
      <c r="F219" s="152">
        <v>2</v>
      </c>
      <c r="G219" s="260"/>
      <c r="H219" s="260"/>
      <c r="I219" s="88">
        <v>1420</v>
      </c>
      <c r="J219" s="88">
        <v>1420</v>
      </c>
      <c r="K219" s="82" t="s">
        <v>45</v>
      </c>
      <c r="L219" s="82" t="s">
        <v>45</v>
      </c>
      <c r="M219" s="82" t="s">
        <v>45</v>
      </c>
      <c r="N219" s="88">
        <v>1420</v>
      </c>
      <c r="O219" s="82" t="s">
        <v>45</v>
      </c>
      <c r="P219" s="82" t="s">
        <v>45</v>
      </c>
      <c r="Q219" s="82" t="s">
        <v>45</v>
      </c>
      <c r="R219" s="82" t="s">
        <v>45</v>
      </c>
      <c r="S219" s="82" t="s">
        <v>45</v>
      </c>
      <c r="T219" s="82" t="s">
        <v>45</v>
      </c>
      <c r="U219" s="82" t="s">
        <v>45</v>
      </c>
      <c r="V219" s="82" t="s">
        <v>45</v>
      </c>
      <c r="W219" s="82" t="s">
        <v>45</v>
      </c>
      <c r="X219" s="82" t="s">
        <v>45</v>
      </c>
      <c r="Y219" s="269"/>
      <c r="Z219" s="269"/>
    </row>
    <row r="220" spans="1:26" ht="39" customHeight="1" outlineLevel="2" x14ac:dyDescent="0.4">
      <c r="A220" s="85" t="s">
        <v>223</v>
      </c>
      <c r="B220" s="260"/>
      <c r="C220" s="86" t="s">
        <v>395</v>
      </c>
      <c r="D220" s="87" t="s">
        <v>21</v>
      </c>
      <c r="E220" s="152">
        <v>24</v>
      </c>
      <c r="F220" s="152">
        <v>24</v>
      </c>
      <c r="G220" s="260"/>
      <c r="H220" s="260"/>
      <c r="I220" s="88">
        <v>2520</v>
      </c>
      <c r="J220" s="88">
        <v>2520</v>
      </c>
      <c r="K220" s="82" t="s">
        <v>45</v>
      </c>
      <c r="L220" s="82" t="s">
        <v>45</v>
      </c>
      <c r="M220" s="82" t="s">
        <v>45</v>
      </c>
      <c r="N220" s="88">
        <v>2520</v>
      </c>
      <c r="O220" s="82" t="s">
        <v>45</v>
      </c>
      <c r="P220" s="82" t="s">
        <v>45</v>
      </c>
      <c r="Q220" s="82" t="s">
        <v>45</v>
      </c>
      <c r="R220" s="82" t="s">
        <v>45</v>
      </c>
      <c r="S220" s="82" t="s">
        <v>45</v>
      </c>
      <c r="T220" s="82" t="s">
        <v>45</v>
      </c>
      <c r="U220" s="82" t="s">
        <v>45</v>
      </c>
      <c r="V220" s="82" t="s">
        <v>45</v>
      </c>
      <c r="W220" s="82" t="s">
        <v>45</v>
      </c>
      <c r="X220" s="82" t="s">
        <v>45</v>
      </c>
      <c r="Y220" s="269"/>
      <c r="Z220" s="269"/>
    </row>
    <row r="221" spans="1:26" ht="39" customHeight="1" outlineLevel="2" x14ac:dyDescent="0.4">
      <c r="A221" s="85" t="s">
        <v>224</v>
      </c>
      <c r="B221" s="260"/>
      <c r="C221" s="86" t="s">
        <v>396</v>
      </c>
      <c r="D221" s="87" t="s">
        <v>21</v>
      </c>
      <c r="E221" s="152">
        <v>4</v>
      </c>
      <c r="F221" s="152">
        <v>4</v>
      </c>
      <c r="G221" s="260"/>
      <c r="H221" s="260"/>
      <c r="I221" s="88">
        <v>13596</v>
      </c>
      <c r="J221" s="88">
        <v>13596</v>
      </c>
      <c r="K221" s="82" t="s">
        <v>45</v>
      </c>
      <c r="L221" s="82" t="s">
        <v>45</v>
      </c>
      <c r="M221" s="82" t="s">
        <v>45</v>
      </c>
      <c r="N221" s="88">
        <v>13596</v>
      </c>
      <c r="O221" s="82" t="s">
        <v>45</v>
      </c>
      <c r="P221" s="82" t="s">
        <v>45</v>
      </c>
      <c r="Q221" s="82" t="s">
        <v>45</v>
      </c>
      <c r="R221" s="82" t="s">
        <v>45</v>
      </c>
      <c r="S221" s="82" t="s">
        <v>45</v>
      </c>
      <c r="T221" s="82" t="s">
        <v>45</v>
      </c>
      <c r="U221" s="82" t="s">
        <v>45</v>
      </c>
      <c r="V221" s="82" t="s">
        <v>45</v>
      </c>
      <c r="W221" s="82" t="s">
        <v>45</v>
      </c>
      <c r="X221" s="82" t="s">
        <v>45</v>
      </c>
      <c r="Y221" s="269"/>
      <c r="Z221" s="269"/>
    </row>
    <row r="222" spans="1:26" ht="39" customHeight="1" outlineLevel="2" x14ac:dyDescent="0.4">
      <c r="A222" s="85" t="s">
        <v>225</v>
      </c>
      <c r="B222" s="260"/>
      <c r="C222" s="86" t="s">
        <v>117</v>
      </c>
      <c r="D222" s="87" t="s">
        <v>21</v>
      </c>
      <c r="E222" s="152">
        <v>1</v>
      </c>
      <c r="F222" s="152">
        <v>1</v>
      </c>
      <c r="G222" s="260"/>
      <c r="H222" s="260"/>
      <c r="I222" s="88">
        <v>1150</v>
      </c>
      <c r="J222" s="88">
        <v>1150</v>
      </c>
      <c r="K222" s="82" t="s">
        <v>45</v>
      </c>
      <c r="L222" s="82" t="s">
        <v>45</v>
      </c>
      <c r="M222" s="82" t="s">
        <v>45</v>
      </c>
      <c r="N222" s="88">
        <v>1150</v>
      </c>
      <c r="O222" s="82" t="s">
        <v>45</v>
      </c>
      <c r="P222" s="82" t="s">
        <v>45</v>
      </c>
      <c r="Q222" s="82" t="s">
        <v>45</v>
      </c>
      <c r="R222" s="82" t="s">
        <v>45</v>
      </c>
      <c r="S222" s="82" t="s">
        <v>45</v>
      </c>
      <c r="T222" s="82" t="s">
        <v>45</v>
      </c>
      <c r="U222" s="82" t="s">
        <v>45</v>
      </c>
      <c r="V222" s="82" t="s">
        <v>45</v>
      </c>
      <c r="W222" s="82" t="s">
        <v>45</v>
      </c>
      <c r="X222" s="82" t="s">
        <v>45</v>
      </c>
      <c r="Y222" s="269"/>
      <c r="Z222" s="269"/>
    </row>
    <row r="223" spans="1:26" ht="39" customHeight="1" outlineLevel="2" x14ac:dyDescent="0.4">
      <c r="A223" s="85" t="s">
        <v>226</v>
      </c>
      <c r="B223" s="260"/>
      <c r="C223" s="86" t="s">
        <v>397</v>
      </c>
      <c r="D223" s="87" t="s">
        <v>21</v>
      </c>
      <c r="E223" s="152">
        <v>1</v>
      </c>
      <c r="F223" s="152">
        <v>1</v>
      </c>
      <c r="G223" s="260"/>
      <c r="H223" s="260"/>
      <c r="I223" s="88">
        <v>18793.13</v>
      </c>
      <c r="J223" s="88">
        <v>18793.13</v>
      </c>
      <c r="K223" s="82" t="s">
        <v>45</v>
      </c>
      <c r="L223" s="82" t="s">
        <v>45</v>
      </c>
      <c r="M223" s="82" t="s">
        <v>45</v>
      </c>
      <c r="N223" s="88">
        <v>18793.13</v>
      </c>
      <c r="O223" s="82" t="s">
        <v>45</v>
      </c>
      <c r="P223" s="82" t="s">
        <v>45</v>
      </c>
      <c r="Q223" s="82" t="s">
        <v>45</v>
      </c>
      <c r="R223" s="82" t="s">
        <v>45</v>
      </c>
      <c r="S223" s="82" t="s">
        <v>45</v>
      </c>
      <c r="T223" s="82" t="s">
        <v>45</v>
      </c>
      <c r="U223" s="82" t="s">
        <v>45</v>
      </c>
      <c r="V223" s="82" t="s">
        <v>45</v>
      </c>
      <c r="W223" s="82" t="s">
        <v>45</v>
      </c>
      <c r="X223" s="82" t="s">
        <v>45</v>
      </c>
      <c r="Y223" s="269"/>
      <c r="Z223" s="269"/>
    </row>
    <row r="224" spans="1:26" ht="39" customHeight="1" outlineLevel="2" x14ac:dyDescent="0.4">
      <c r="A224" s="85" t="s">
        <v>227</v>
      </c>
      <c r="B224" s="260"/>
      <c r="C224" s="86" t="s">
        <v>118</v>
      </c>
      <c r="D224" s="87" t="s">
        <v>21</v>
      </c>
      <c r="E224" s="152">
        <v>1</v>
      </c>
      <c r="F224" s="152">
        <v>1</v>
      </c>
      <c r="G224" s="260"/>
      <c r="H224" s="260"/>
      <c r="I224" s="88">
        <v>10848.5</v>
      </c>
      <c r="J224" s="88">
        <v>10848.5</v>
      </c>
      <c r="K224" s="82" t="s">
        <v>45</v>
      </c>
      <c r="L224" s="82" t="s">
        <v>45</v>
      </c>
      <c r="M224" s="82" t="s">
        <v>45</v>
      </c>
      <c r="N224" s="88">
        <v>10848.5</v>
      </c>
      <c r="O224" s="82" t="s">
        <v>45</v>
      </c>
      <c r="P224" s="82" t="s">
        <v>45</v>
      </c>
      <c r="Q224" s="82" t="s">
        <v>45</v>
      </c>
      <c r="R224" s="82" t="s">
        <v>45</v>
      </c>
      <c r="S224" s="82" t="s">
        <v>45</v>
      </c>
      <c r="T224" s="82" t="s">
        <v>45</v>
      </c>
      <c r="U224" s="82" t="s">
        <v>45</v>
      </c>
      <c r="V224" s="82" t="s">
        <v>45</v>
      </c>
      <c r="W224" s="82" t="s">
        <v>45</v>
      </c>
      <c r="X224" s="82" t="s">
        <v>45</v>
      </c>
      <c r="Y224" s="269"/>
      <c r="Z224" s="269"/>
    </row>
    <row r="225" spans="1:26" ht="39" customHeight="1" outlineLevel="2" x14ac:dyDescent="0.4">
      <c r="A225" s="85" t="s">
        <v>228</v>
      </c>
      <c r="B225" s="260"/>
      <c r="C225" s="86" t="s">
        <v>398</v>
      </c>
      <c r="D225" s="87" t="s">
        <v>21</v>
      </c>
      <c r="E225" s="152">
        <v>1</v>
      </c>
      <c r="F225" s="152">
        <v>1</v>
      </c>
      <c r="G225" s="260"/>
      <c r="H225" s="260"/>
      <c r="I225" s="88">
        <v>40</v>
      </c>
      <c r="J225" s="88">
        <v>40</v>
      </c>
      <c r="K225" s="82" t="s">
        <v>45</v>
      </c>
      <c r="L225" s="82" t="s">
        <v>45</v>
      </c>
      <c r="M225" s="82" t="s">
        <v>45</v>
      </c>
      <c r="N225" s="88">
        <v>40</v>
      </c>
      <c r="O225" s="82" t="s">
        <v>45</v>
      </c>
      <c r="P225" s="82" t="s">
        <v>45</v>
      </c>
      <c r="Q225" s="82" t="s">
        <v>45</v>
      </c>
      <c r="R225" s="82" t="s">
        <v>45</v>
      </c>
      <c r="S225" s="82" t="s">
        <v>45</v>
      </c>
      <c r="T225" s="82" t="s">
        <v>45</v>
      </c>
      <c r="U225" s="82" t="s">
        <v>45</v>
      </c>
      <c r="V225" s="82" t="s">
        <v>45</v>
      </c>
      <c r="W225" s="82" t="s">
        <v>45</v>
      </c>
      <c r="X225" s="82" t="s">
        <v>45</v>
      </c>
      <c r="Y225" s="269"/>
      <c r="Z225" s="269"/>
    </row>
    <row r="226" spans="1:26" ht="39" customHeight="1" outlineLevel="2" x14ac:dyDescent="0.4">
      <c r="A226" s="85" t="s">
        <v>229</v>
      </c>
      <c r="B226" s="260"/>
      <c r="C226" s="86" t="s">
        <v>399</v>
      </c>
      <c r="D226" s="87" t="s">
        <v>21</v>
      </c>
      <c r="E226" s="152">
        <v>1</v>
      </c>
      <c r="F226" s="152">
        <v>1</v>
      </c>
      <c r="G226" s="260"/>
      <c r="H226" s="260"/>
      <c r="I226" s="88">
        <v>484.25</v>
      </c>
      <c r="J226" s="88">
        <v>484.25</v>
      </c>
      <c r="K226" s="82" t="s">
        <v>45</v>
      </c>
      <c r="L226" s="82" t="s">
        <v>45</v>
      </c>
      <c r="M226" s="82" t="s">
        <v>45</v>
      </c>
      <c r="N226" s="88">
        <v>484.25</v>
      </c>
      <c r="O226" s="82" t="s">
        <v>45</v>
      </c>
      <c r="P226" s="82" t="s">
        <v>45</v>
      </c>
      <c r="Q226" s="82" t="s">
        <v>45</v>
      </c>
      <c r="R226" s="82" t="s">
        <v>45</v>
      </c>
      <c r="S226" s="82" t="s">
        <v>45</v>
      </c>
      <c r="T226" s="82" t="s">
        <v>45</v>
      </c>
      <c r="U226" s="82" t="s">
        <v>45</v>
      </c>
      <c r="V226" s="82" t="s">
        <v>45</v>
      </c>
      <c r="W226" s="82" t="s">
        <v>45</v>
      </c>
      <c r="X226" s="82" t="s">
        <v>45</v>
      </c>
      <c r="Y226" s="269"/>
      <c r="Z226" s="269"/>
    </row>
    <row r="227" spans="1:26" ht="39" customHeight="1" outlineLevel="1" x14ac:dyDescent="0.4">
      <c r="A227" s="78" t="s">
        <v>102</v>
      </c>
      <c r="B227" s="260"/>
      <c r="C227" s="80" t="s">
        <v>119</v>
      </c>
      <c r="D227" s="90" t="s">
        <v>21</v>
      </c>
      <c r="E227" s="90">
        <f>SUM(E228:E234)</f>
        <v>92</v>
      </c>
      <c r="F227" s="90">
        <f>SUM(F228:F234)</f>
        <v>92</v>
      </c>
      <c r="G227" s="260"/>
      <c r="H227" s="260"/>
      <c r="I227" s="108">
        <f>SUM(I228:I234)</f>
        <v>87128.6</v>
      </c>
      <c r="J227" s="108">
        <f>SUM(J228:J234)</f>
        <v>87128.6</v>
      </c>
      <c r="K227" s="82" t="s">
        <v>45</v>
      </c>
      <c r="L227" s="82" t="s">
        <v>45</v>
      </c>
      <c r="M227" s="82" t="s">
        <v>45</v>
      </c>
      <c r="N227" s="108">
        <f>SUM(N228:N234)</f>
        <v>87128.6</v>
      </c>
      <c r="O227" s="82" t="s">
        <v>45</v>
      </c>
      <c r="P227" s="82" t="s">
        <v>45</v>
      </c>
      <c r="Q227" s="82" t="s">
        <v>45</v>
      </c>
      <c r="R227" s="82" t="s">
        <v>45</v>
      </c>
      <c r="S227" s="82">
        <v>84</v>
      </c>
      <c r="T227" s="82">
        <v>83</v>
      </c>
      <c r="U227" s="82" t="s">
        <v>45</v>
      </c>
      <c r="V227" s="82" t="s">
        <v>45</v>
      </c>
      <c r="W227" s="82" t="s">
        <v>45</v>
      </c>
      <c r="X227" s="82" t="s">
        <v>45</v>
      </c>
      <c r="Y227" s="269"/>
      <c r="Z227" s="269"/>
    </row>
    <row r="228" spans="1:26" ht="39" customHeight="1" outlineLevel="2" x14ac:dyDescent="0.4">
      <c r="A228" s="85" t="s">
        <v>230</v>
      </c>
      <c r="B228" s="260"/>
      <c r="C228" s="86" t="s">
        <v>400</v>
      </c>
      <c r="D228" s="87" t="s">
        <v>21</v>
      </c>
      <c r="E228" s="152">
        <v>50</v>
      </c>
      <c r="F228" s="152">
        <v>50</v>
      </c>
      <c r="G228" s="260"/>
      <c r="H228" s="260"/>
      <c r="I228" s="88">
        <v>36730</v>
      </c>
      <c r="J228" s="88">
        <v>36730</v>
      </c>
      <c r="K228" s="82" t="s">
        <v>45</v>
      </c>
      <c r="L228" s="82" t="s">
        <v>45</v>
      </c>
      <c r="M228" s="82" t="s">
        <v>45</v>
      </c>
      <c r="N228" s="88">
        <v>36730</v>
      </c>
      <c r="O228" s="82" t="s">
        <v>45</v>
      </c>
      <c r="P228" s="82" t="s">
        <v>45</v>
      </c>
      <c r="Q228" s="82" t="s">
        <v>45</v>
      </c>
      <c r="R228" s="82" t="s">
        <v>45</v>
      </c>
      <c r="S228" s="82" t="s">
        <v>45</v>
      </c>
      <c r="T228" s="82" t="s">
        <v>45</v>
      </c>
      <c r="U228" s="82" t="s">
        <v>45</v>
      </c>
      <c r="V228" s="82" t="s">
        <v>45</v>
      </c>
      <c r="W228" s="82" t="s">
        <v>45</v>
      </c>
      <c r="X228" s="82" t="s">
        <v>45</v>
      </c>
      <c r="Y228" s="269"/>
      <c r="Z228" s="269"/>
    </row>
    <row r="229" spans="1:26" ht="39" customHeight="1" outlineLevel="2" x14ac:dyDescent="0.4">
      <c r="A229" s="85" t="s">
        <v>231</v>
      </c>
      <c r="B229" s="260"/>
      <c r="C229" s="86" t="s">
        <v>401</v>
      </c>
      <c r="D229" s="87" t="s">
        <v>21</v>
      </c>
      <c r="E229" s="152">
        <v>2</v>
      </c>
      <c r="F229" s="152">
        <v>2</v>
      </c>
      <c r="G229" s="260"/>
      <c r="H229" s="260"/>
      <c r="I229" s="88">
        <v>510</v>
      </c>
      <c r="J229" s="88">
        <v>510</v>
      </c>
      <c r="K229" s="82" t="s">
        <v>45</v>
      </c>
      <c r="L229" s="82" t="s">
        <v>45</v>
      </c>
      <c r="M229" s="82" t="s">
        <v>45</v>
      </c>
      <c r="N229" s="88">
        <v>510</v>
      </c>
      <c r="O229" s="82" t="s">
        <v>45</v>
      </c>
      <c r="P229" s="82" t="s">
        <v>45</v>
      </c>
      <c r="Q229" s="82" t="s">
        <v>45</v>
      </c>
      <c r="R229" s="82" t="s">
        <v>45</v>
      </c>
      <c r="S229" s="82" t="s">
        <v>45</v>
      </c>
      <c r="T229" s="82" t="s">
        <v>45</v>
      </c>
      <c r="U229" s="82" t="s">
        <v>45</v>
      </c>
      <c r="V229" s="82" t="s">
        <v>45</v>
      </c>
      <c r="W229" s="82" t="s">
        <v>45</v>
      </c>
      <c r="X229" s="82" t="s">
        <v>45</v>
      </c>
      <c r="Y229" s="269"/>
      <c r="Z229" s="269"/>
    </row>
    <row r="230" spans="1:26" ht="39" customHeight="1" outlineLevel="2" x14ac:dyDescent="0.4">
      <c r="A230" s="85" t="s">
        <v>232</v>
      </c>
      <c r="B230" s="260"/>
      <c r="C230" s="86" t="s">
        <v>120</v>
      </c>
      <c r="D230" s="79" t="s">
        <v>21</v>
      </c>
      <c r="E230" s="152">
        <v>10</v>
      </c>
      <c r="F230" s="152">
        <v>10</v>
      </c>
      <c r="G230" s="260"/>
      <c r="H230" s="260"/>
      <c r="I230" s="88">
        <v>4350</v>
      </c>
      <c r="J230" s="88">
        <v>4350</v>
      </c>
      <c r="K230" s="82" t="s">
        <v>45</v>
      </c>
      <c r="L230" s="82" t="s">
        <v>45</v>
      </c>
      <c r="M230" s="82" t="s">
        <v>45</v>
      </c>
      <c r="N230" s="88">
        <v>4350</v>
      </c>
      <c r="O230" s="82" t="s">
        <v>45</v>
      </c>
      <c r="P230" s="82" t="s">
        <v>45</v>
      </c>
      <c r="Q230" s="82" t="s">
        <v>45</v>
      </c>
      <c r="R230" s="82" t="s">
        <v>45</v>
      </c>
      <c r="S230" s="82" t="s">
        <v>45</v>
      </c>
      <c r="T230" s="82" t="s">
        <v>45</v>
      </c>
      <c r="U230" s="82" t="s">
        <v>45</v>
      </c>
      <c r="V230" s="82" t="s">
        <v>45</v>
      </c>
      <c r="W230" s="82" t="s">
        <v>45</v>
      </c>
      <c r="X230" s="82" t="s">
        <v>45</v>
      </c>
      <c r="Y230" s="269"/>
      <c r="Z230" s="269"/>
    </row>
    <row r="231" spans="1:26" ht="39" customHeight="1" outlineLevel="2" x14ac:dyDescent="0.4">
      <c r="A231" s="85" t="s">
        <v>447</v>
      </c>
      <c r="B231" s="260"/>
      <c r="C231" s="86" t="s">
        <v>402</v>
      </c>
      <c r="D231" s="79" t="s">
        <v>21</v>
      </c>
      <c r="E231" s="152">
        <v>10</v>
      </c>
      <c r="F231" s="152">
        <v>10</v>
      </c>
      <c r="G231" s="260"/>
      <c r="H231" s="260"/>
      <c r="I231" s="88">
        <v>1750</v>
      </c>
      <c r="J231" s="88">
        <v>1750</v>
      </c>
      <c r="K231" s="82"/>
      <c r="L231" s="82"/>
      <c r="M231" s="82" t="s">
        <v>45</v>
      </c>
      <c r="N231" s="88">
        <v>1750</v>
      </c>
      <c r="O231" s="82" t="s">
        <v>45</v>
      </c>
      <c r="P231" s="82" t="s">
        <v>45</v>
      </c>
      <c r="Q231" s="82" t="s">
        <v>45</v>
      </c>
      <c r="R231" s="82" t="s">
        <v>45</v>
      </c>
      <c r="S231" s="82" t="s">
        <v>45</v>
      </c>
      <c r="T231" s="82" t="s">
        <v>45</v>
      </c>
      <c r="U231" s="82" t="s">
        <v>45</v>
      </c>
      <c r="V231" s="82" t="s">
        <v>45</v>
      </c>
      <c r="W231" s="82" t="s">
        <v>45</v>
      </c>
      <c r="X231" s="82" t="s">
        <v>45</v>
      </c>
      <c r="Y231" s="269"/>
      <c r="Z231" s="269"/>
    </row>
    <row r="232" spans="1:26" ht="39" customHeight="1" outlineLevel="2" x14ac:dyDescent="0.4">
      <c r="A232" s="85" t="s">
        <v>448</v>
      </c>
      <c r="B232" s="260"/>
      <c r="C232" s="86" t="s">
        <v>403</v>
      </c>
      <c r="D232" s="79" t="s">
        <v>21</v>
      </c>
      <c r="E232" s="152">
        <v>1</v>
      </c>
      <c r="F232" s="152">
        <v>1</v>
      </c>
      <c r="G232" s="260"/>
      <c r="H232" s="260"/>
      <c r="I232" s="88">
        <v>24985.599999999999</v>
      </c>
      <c r="J232" s="88">
        <v>24985.599999999999</v>
      </c>
      <c r="K232" s="82"/>
      <c r="L232" s="82"/>
      <c r="M232" s="82" t="s">
        <v>45</v>
      </c>
      <c r="N232" s="88">
        <v>24985.599999999999</v>
      </c>
      <c r="O232" s="82" t="s">
        <v>45</v>
      </c>
      <c r="P232" s="82" t="s">
        <v>45</v>
      </c>
      <c r="Q232" s="82" t="s">
        <v>45</v>
      </c>
      <c r="R232" s="82" t="s">
        <v>45</v>
      </c>
      <c r="S232" s="82" t="s">
        <v>45</v>
      </c>
      <c r="T232" s="82" t="s">
        <v>45</v>
      </c>
      <c r="U232" s="82" t="s">
        <v>45</v>
      </c>
      <c r="V232" s="82" t="s">
        <v>45</v>
      </c>
      <c r="W232" s="82" t="s">
        <v>45</v>
      </c>
      <c r="X232" s="82" t="s">
        <v>45</v>
      </c>
      <c r="Y232" s="269"/>
      <c r="Z232" s="269"/>
    </row>
    <row r="233" spans="1:26" ht="39" customHeight="1" outlineLevel="2" x14ac:dyDescent="0.4">
      <c r="A233" s="85" t="s">
        <v>449</v>
      </c>
      <c r="B233" s="260"/>
      <c r="C233" s="86" t="s">
        <v>404</v>
      </c>
      <c r="D233" s="79" t="s">
        <v>21</v>
      </c>
      <c r="E233" s="152">
        <v>4</v>
      </c>
      <c r="F233" s="152">
        <v>4</v>
      </c>
      <c r="G233" s="260"/>
      <c r="H233" s="260"/>
      <c r="I233" s="88">
        <v>17183</v>
      </c>
      <c r="J233" s="88">
        <v>17183</v>
      </c>
      <c r="K233" s="82"/>
      <c r="L233" s="82"/>
      <c r="M233" s="82" t="s">
        <v>45</v>
      </c>
      <c r="N233" s="88">
        <v>17183</v>
      </c>
      <c r="O233" s="82" t="s">
        <v>45</v>
      </c>
      <c r="P233" s="82" t="s">
        <v>45</v>
      </c>
      <c r="Q233" s="82" t="s">
        <v>45</v>
      </c>
      <c r="R233" s="82" t="s">
        <v>45</v>
      </c>
      <c r="S233" s="82" t="s">
        <v>45</v>
      </c>
      <c r="T233" s="82" t="s">
        <v>45</v>
      </c>
      <c r="U233" s="82" t="s">
        <v>45</v>
      </c>
      <c r="V233" s="82" t="s">
        <v>45</v>
      </c>
      <c r="W233" s="82" t="s">
        <v>45</v>
      </c>
      <c r="X233" s="82" t="s">
        <v>45</v>
      </c>
      <c r="Y233" s="269"/>
      <c r="Z233" s="269"/>
    </row>
    <row r="234" spans="1:26" ht="39" customHeight="1" outlineLevel="2" x14ac:dyDescent="0.4">
      <c r="A234" s="85" t="s">
        <v>450</v>
      </c>
      <c r="B234" s="260"/>
      <c r="C234" s="86" t="s">
        <v>405</v>
      </c>
      <c r="D234" s="79" t="s">
        <v>21</v>
      </c>
      <c r="E234" s="152">
        <v>15</v>
      </c>
      <c r="F234" s="152">
        <v>15</v>
      </c>
      <c r="G234" s="260"/>
      <c r="H234" s="260"/>
      <c r="I234" s="88">
        <v>1620</v>
      </c>
      <c r="J234" s="88">
        <v>1620</v>
      </c>
      <c r="K234" s="82"/>
      <c r="L234" s="82"/>
      <c r="M234" s="82" t="s">
        <v>45</v>
      </c>
      <c r="N234" s="88">
        <v>1620</v>
      </c>
      <c r="O234" s="82" t="s">
        <v>45</v>
      </c>
      <c r="P234" s="82" t="s">
        <v>45</v>
      </c>
      <c r="Q234" s="82" t="s">
        <v>45</v>
      </c>
      <c r="R234" s="82" t="s">
        <v>45</v>
      </c>
      <c r="S234" s="82" t="s">
        <v>45</v>
      </c>
      <c r="T234" s="82" t="s">
        <v>45</v>
      </c>
      <c r="U234" s="82" t="s">
        <v>45</v>
      </c>
      <c r="V234" s="82" t="s">
        <v>45</v>
      </c>
      <c r="W234" s="82" t="s">
        <v>45</v>
      </c>
      <c r="X234" s="82" t="s">
        <v>45</v>
      </c>
      <c r="Y234" s="269"/>
      <c r="Z234" s="269"/>
    </row>
    <row r="235" spans="1:26" ht="39" customHeight="1" x14ac:dyDescent="0.4">
      <c r="A235" s="78" t="s">
        <v>93</v>
      </c>
      <c r="B235" s="261"/>
      <c r="C235" s="80" t="s">
        <v>89</v>
      </c>
      <c r="D235" s="90"/>
      <c r="E235" s="90"/>
      <c r="F235" s="153"/>
      <c r="G235" s="261"/>
      <c r="H235" s="261"/>
      <c r="I235" s="84">
        <v>2986925.3030399997</v>
      </c>
      <c r="J235" s="84">
        <v>2986925.3030399997</v>
      </c>
      <c r="K235" s="82" t="s">
        <v>45</v>
      </c>
      <c r="L235" s="82" t="s">
        <v>45</v>
      </c>
      <c r="M235" s="82" t="s">
        <v>45</v>
      </c>
      <c r="N235" s="84">
        <v>2986925.3030399997</v>
      </c>
      <c r="O235" s="82" t="s">
        <v>45</v>
      </c>
      <c r="P235" s="82" t="s">
        <v>45</v>
      </c>
      <c r="Q235" s="82" t="s">
        <v>45</v>
      </c>
      <c r="R235" s="82" t="s">
        <v>45</v>
      </c>
      <c r="S235" s="82" t="s">
        <v>45</v>
      </c>
      <c r="T235" s="82" t="s">
        <v>45</v>
      </c>
      <c r="U235" s="82" t="s">
        <v>45</v>
      </c>
      <c r="V235" s="82" t="s">
        <v>45</v>
      </c>
      <c r="W235" s="82" t="s">
        <v>45</v>
      </c>
      <c r="X235" s="82" t="s">
        <v>45</v>
      </c>
      <c r="Y235" s="270"/>
      <c r="Z235" s="270"/>
    </row>
    <row r="236" spans="1:26" x14ac:dyDescent="0.4">
      <c r="A236" s="154"/>
      <c r="B236" s="153"/>
      <c r="C236" s="80"/>
      <c r="D236" s="90"/>
      <c r="E236" s="90"/>
      <c r="F236" s="153"/>
      <c r="G236" s="153"/>
      <c r="H236" s="153"/>
      <c r="I236" s="145">
        <f>I15+I31+I97+I178+I185+I235</f>
        <v>15148793.58233</v>
      </c>
      <c r="J236" s="145">
        <f>J15+J31+J97+J178+J185+J235</f>
        <v>15148793.58233</v>
      </c>
      <c r="K236" s="153"/>
      <c r="L236" s="126"/>
      <c r="M236" s="84">
        <v>5802945.5822999999</v>
      </c>
      <c r="N236" s="84">
        <v>9345848</v>
      </c>
      <c r="O236" s="126"/>
      <c r="P236" s="126"/>
      <c r="Q236" s="126"/>
      <c r="R236" s="126"/>
      <c r="S236" s="126"/>
      <c r="T236" s="127"/>
      <c r="U236" s="126"/>
      <c r="V236" s="126"/>
      <c r="W236" s="126"/>
      <c r="X236" s="126"/>
      <c r="Y236" s="153"/>
      <c r="Z236" s="153"/>
    </row>
  </sheetData>
  <mergeCells count="98">
    <mergeCell ref="A98:A100"/>
    <mergeCell ref="F67:F69"/>
    <mergeCell ref="F70:F72"/>
    <mergeCell ref="F73:F75"/>
    <mergeCell ref="F76:F78"/>
    <mergeCell ref="H15:H235"/>
    <mergeCell ref="B15:B235"/>
    <mergeCell ref="F98:F100"/>
    <mergeCell ref="G15:G235"/>
    <mergeCell ref="F79:F81"/>
    <mergeCell ref="A67:A69"/>
    <mergeCell ref="A70:A72"/>
    <mergeCell ref="A73:A75"/>
    <mergeCell ref="A76:A78"/>
    <mergeCell ref="A79:A81"/>
    <mergeCell ref="E67:E69"/>
    <mergeCell ref="E70:E72"/>
    <mergeCell ref="E73:E75"/>
    <mergeCell ref="E76:E78"/>
    <mergeCell ref="F39:F41"/>
    <mergeCell ref="F42:F44"/>
    <mergeCell ref="F45:F47"/>
    <mergeCell ref="Z15:Z235"/>
    <mergeCell ref="Y15:Y235"/>
    <mergeCell ref="A2:Z2"/>
    <mergeCell ref="Y4:Z4"/>
    <mergeCell ref="A5:Z5"/>
    <mergeCell ref="A6:Z6"/>
    <mergeCell ref="A7:Z7"/>
    <mergeCell ref="A9:A13"/>
    <mergeCell ref="B9:G10"/>
    <mergeCell ref="H9:H13"/>
    <mergeCell ref="I9:L10"/>
    <mergeCell ref="M9:P10"/>
    <mergeCell ref="N12:N13"/>
    <mergeCell ref="K11:K13"/>
    <mergeCell ref="Z9:Z13"/>
    <mergeCell ref="U11:V12"/>
    <mergeCell ref="W11:X12"/>
    <mergeCell ref="Q9:X10"/>
    <mergeCell ref="E11:F11"/>
    <mergeCell ref="M11:N11"/>
    <mergeCell ref="B11:B13"/>
    <mergeCell ref="G11:G13"/>
    <mergeCell ref="I11:I13"/>
    <mergeCell ref="E91:E93"/>
    <mergeCell ref="M12:M13"/>
    <mergeCell ref="Y9:Y13"/>
    <mergeCell ref="L11:L13"/>
    <mergeCell ref="O11:O13"/>
    <mergeCell ref="P11:P13"/>
    <mergeCell ref="Q11:R12"/>
    <mergeCell ref="S11:T12"/>
    <mergeCell ref="E12:E13"/>
    <mergeCell ref="F12:F13"/>
    <mergeCell ref="F91:F93"/>
    <mergeCell ref="J11:J13"/>
    <mergeCell ref="C11:C13"/>
    <mergeCell ref="D11:D13"/>
    <mergeCell ref="E98:E100"/>
    <mergeCell ref="E79:E81"/>
    <mergeCell ref="E82:E84"/>
    <mergeCell ref="E85:E87"/>
    <mergeCell ref="E88:E90"/>
    <mergeCell ref="E45:E47"/>
    <mergeCell ref="E48:E50"/>
    <mergeCell ref="E51:E53"/>
    <mergeCell ref="E54:E56"/>
    <mergeCell ref="E57:E59"/>
    <mergeCell ref="E60:E62"/>
    <mergeCell ref="E101:E102"/>
    <mergeCell ref="F101:F102"/>
    <mergeCell ref="E179:E181"/>
    <mergeCell ref="F179:F181"/>
    <mergeCell ref="A85:A87"/>
    <mergeCell ref="A88:A90"/>
    <mergeCell ref="A91:A93"/>
    <mergeCell ref="A101:A102"/>
    <mergeCell ref="A179:A181"/>
    <mergeCell ref="E39:E41"/>
    <mergeCell ref="E42:E44"/>
    <mergeCell ref="F48:F50"/>
    <mergeCell ref="F51:F53"/>
    <mergeCell ref="F54:F56"/>
    <mergeCell ref="F57:F59"/>
    <mergeCell ref="A39:A41"/>
    <mergeCell ref="A42:A44"/>
    <mergeCell ref="A45:A47"/>
    <mergeCell ref="A48:A50"/>
    <mergeCell ref="A51:A53"/>
    <mergeCell ref="A54:A56"/>
    <mergeCell ref="A57:A59"/>
    <mergeCell ref="A60:A62"/>
    <mergeCell ref="A82:A84"/>
    <mergeCell ref="F60:F62"/>
    <mergeCell ref="F82:F84"/>
    <mergeCell ref="F85:F87"/>
    <mergeCell ref="F88:F90"/>
  </mergeCells>
  <phoneticPr fontId="47" type="noConversion"/>
  <conditionalFormatting sqref="C18">
    <cfRule type="duplicateValues" dxfId="2" priority="2"/>
  </conditionalFormatting>
  <conditionalFormatting sqref="C118:C119">
    <cfRule type="duplicateValues" dxfId="1" priority="5"/>
  </conditionalFormatting>
  <pageMargins left="0.495" right="0.14499999999999999" top="0.81666666666666665" bottom="0.70833333333333337" header="0.3" footer="0.3"/>
  <pageSetup paperSize="9" scale="14" fitToHeight="0" orientation="landscape" horizontalDpi="4294967295" verticalDpi="4294967295" r:id="rId1"/>
  <rowBreaks count="3" manualBreakCount="3">
    <brk id="58" max="25" man="1"/>
    <brk id="114" max="25" man="1"/>
    <brk id="178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18AE-DF5F-47ED-9F3D-8A75A5C40325}">
  <sheetPr>
    <outlinePr summaryBelow="0"/>
    <pageSetUpPr fitToPage="1"/>
  </sheetPr>
  <dimension ref="A2:AB406"/>
  <sheetViews>
    <sheetView tabSelected="1" view="pageBreakPreview" topLeftCell="A61" zoomScale="40" zoomScaleNormal="40" zoomScaleSheetLayoutView="40" zoomScalePageLayoutView="10" workbookViewId="0">
      <selection activeCell="G246" sqref="G246"/>
    </sheetView>
  </sheetViews>
  <sheetFormatPr defaultRowHeight="28.5" outlineLevelRow="1" x14ac:dyDescent="0.45"/>
  <cols>
    <col min="1" max="1" width="17.7109375" style="165" customWidth="1"/>
    <col min="2" max="2" width="28.85546875" style="165" customWidth="1"/>
    <col min="3" max="3" width="192" style="165" customWidth="1"/>
    <col min="4" max="4" width="33.7109375" style="165" customWidth="1"/>
    <col min="5" max="5" width="19.7109375" style="165" customWidth="1"/>
    <col min="6" max="6" width="20" style="165" customWidth="1"/>
    <col min="7" max="7" width="28.7109375" style="165" customWidth="1"/>
    <col min="8" max="8" width="23.42578125" style="165" customWidth="1"/>
    <col min="9" max="9" width="29.42578125" style="167" customWidth="1"/>
    <col min="10" max="10" width="27.42578125" style="167" customWidth="1"/>
    <col min="11" max="11" width="20" style="165" customWidth="1"/>
    <col min="12" max="12" width="20.140625" style="165" customWidth="1"/>
    <col min="13" max="13" width="26.140625" style="165" customWidth="1"/>
    <col min="14" max="14" width="20.42578125" style="165" customWidth="1"/>
    <col min="15" max="15" width="21.140625" style="165" customWidth="1"/>
    <col min="16" max="16" width="21.5703125" style="165" customWidth="1"/>
    <col min="17" max="17" width="27.140625" style="165" customWidth="1"/>
    <col min="18" max="19" width="28.7109375" style="165" customWidth="1"/>
    <col min="20" max="20" width="29.5703125" style="165" customWidth="1"/>
    <col min="21" max="21" width="21.85546875" style="165" customWidth="1"/>
    <col min="22" max="22" width="22.140625" style="165" customWidth="1"/>
    <col min="23" max="23" width="23.85546875" style="165" customWidth="1"/>
    <col min="24" max="24" width="25.5703125" style="165" customWidth="1"/>
    <col min="25" max="25" width="34.7109375" style="165" customWidth="1"/>
    <col min="26" max="26" width="31.85546875" style="165" customWidth="1"/>
    <col min="27" max="16384" width="9.140625" style="165"/>
  </cols>
  <sheetData>
    <row r="2" spans="1:28" ht="36" customHeight="1" x14ac:dyDescent="0.45">
      <c r="C2" s="60"/>
      <c r="D2" s="60"/>
      <c r="E2" s="60"/>
      <c r="F2" s="60"/>
      <c r="G2" s="60"/>
      <c r="H2" s="60"/>
      <c r="I2" s="61"/>
      <c r="J2" s="61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271" t="s">
        <v>698</v>
      </c>
      <c r="Y2" s="271"/>
      <c r="Z2" s="271"/>
      <c r="AA2" s="60"/>
    </row>
    <row r="3" spans="1:28" ht="32.25" customHeight="1" x14ac:dyDescent="0.45">
      <c r="C3" s="60"/>
      <c r="D3" s="60"/>
      <c r="E3" s="60"/>
      <c r="F3" s="60"/>
      <c r="G3" s="60"/>
      <c r="H3" s="60"/>
      <c r="I3" s="61"/>
      <c r="J3" s="61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155"/>
      <c r="Y3" s="155"/>
      <c r="Z3" s="155" t="s">
        <v>699</v>
      </c>
      <c r="AA3" s="60"/>
    </row>
    <row r="4" spans="1:28" ht="30.75" x14ac:dyDescent="0.45">
      <c r="B4" s="166"/>
      <c r="C4" s="58"/>
      <c r="D4" s="58"/>
      <c r="E4" s="58"/>
      <c r="F4" s="58"/>
      <c r="G4" s="58"/>
      <c r="H4" s="58"/>
      <c r="I4" s="59"/>
      <c r="J4" s="59"/>
      <c r="K4" s="59"/>
      <c r="L4" s="58"/>
      <c r="M4" s="59"/>
      <c r="N4" s="64"/>
      <c r="O4" s="59"/>
      <c r="P4" s="59"/>
      <c r="Q4" s="63"/>
      <c r="R4" s="59"/>
      <c r="S4" s="59"/>
      <c r="T4" s="59"/>
      <c r="U4" s="65"/>
      <c r="V4" s="59"/>
      <c r="W4" s="59"/>
      <c r="X4" s="161"/>
      <c r="Y4" s="162"/>
      <c r="Z4" s="164" t="s">
        <v>694</v>
      </c>
      <c r="AA4" s="66"/>
    </row>
    <row r="7" spans="1:28" x14ac:dyDescent="0.45">
      <c r="C7" s="166"/>
      <c r="D7" s="58"/>
      <c r="E7" s="58"/>
      <c r="F7" s="58"/>
      <c r="G7" s="58"/>
      <c r="H7" s="58"/>
      <c r="I7" s="59"/>
      <c r="J7" s="59"/>
      <c r="K7" s="58"/>
      <c r="L7" s="59"/>
      <c r="M7" s="58"/>
      <c r="N7" s="59"/>
      <c r="O7" s="64"/>
      <c r="P7" s="59"/>
      <c r="Q7" s="59"/>
      <c r="R7" s="63"/>
      <c r="S7" s="59"/>
      <c r="T7" s="59"/>
      <c r="U7" s="59"/>
      <c r="V7" s="65"/>
      <c r="W7" s="59"/>
      <c r="X7" s="59"/>
      <c r="Y7" s="59"/>
      <c r="Z7" s="64"/>
      <c r="AA7" s="301"/>
      <c r="AB7" s="301"/>
    </row>
    <row r="8" spans="1:28" ht="30" x14ac:dyDescent="0.45">
      <c r="C8" s="273" t="s">
        <v>697</v>
      </c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</row>
    <row r="9" spans="1:28" ht="30.75" x14ac:dyDescent="0.45">
      <c r="C9" s="274" t="s">
        <v>695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</row>
    <row r="10" spans="1:28" ht="35.25" x14ac:dyDescent="0.45">
      <c r="C10" s="302" t="s">
        <v>696</v>
      </c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</row>
    <row r="13" spans="1:28" ht="29.25" thickBot="1" x14ac:dyDescent="0.5"/>
    <row r="14" spans="1:28" ht="32.25" customHeight="1" x14ac:dyDescent="0.45">
      <c r="A14" s="310" t="s">
        <v>665</v>
      </c>
      <c r="B14" s="304" t="s">
        <v>666</v>
      </c>
      <c r="C14" s="304"/>
      <c r="D14" s="304"/>
      <c r="E14" s="304"/>
      <c r="F14" s="304"/>
      <c r="G14" s="304"/>
      <c r="H14" s="304" t="s">
        <v>667</v>
      </c>
      <c r="I14" s="304" t="s">
        <v>675</v>
      </c>
      <c r="J14" s="304"/>
      <c r="K14" s="304"/>
      <c r="L14" s="304"/>
      <c r="M14" s="304" t="s">
        <v>680</v>
      </c>
      <c r="N14" s="304"/>
      <c r="O14" s="304"/>
      <c r="P14" s="304"/>
      <c r="Q14" s="304" t="s">
        <v>685</v>
      </c>
      <c r="R14" s="304"/>
      <c r="S14" s="304"/>
      <c r="T14" s="304"/>
      <c r="U14" s="304"/>
      <c r="V14" s="304"/>
      <c r="W14" s="304"/>
      <c r="X14" s="304"/>
      <c r="Y14" s="304" t="s">
        <v>686</v>
      </c>
      <c r="Z14" s="305" t="s">
        <v>687</v>
      </c>
    </row>
    <row r="15" spans="1:28" ht="78.75" customHeight="1" x14ac:dyDescent="0.45">
      <c r="A15" s="311"/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3"/>
      <c r="V15" s="303"/>
      <c r="W15" s="303"/>
      <c r="X15" s="303"/>
      <c r="Y15" s="303"/>
      <c r="Z15" s="306"/>
    </row>
    <row r="16" spans="1:28" ht="98.25" customHeight="1" x14ac:dyDescent="0.45">
      <c r="A16" s="311"/>
      <c r="B16" s="303" t="s">
        <v>668</v>
      </c>
      <c r="C16" s="303" t="s">
        <v>669</v>
      </c>
      <c r="D16" s="303" t="s">
        <v>670</v>
      </c>
      <c r="E16" s="303" t="s">
        <v>671</v>
      </c>
      <c r="F16" s="303"/>
      <c r="G16" s="303" t="s">
        <v>672</v>
      </c>
      <c r="H16" s="303"/>
      <c r="I16" s="303" t="s">
        <v>676</v>
      </c>
      <c r="J16" s="303" t="s">
        <v>677</v>
      </c>
      <c r="K16" s="303" t="s">
        <v>678</v>
      </c>
      <c r="L16" s="303" t="s">
        <v>679</v>
      </c>
      <c r="M16" s="303" t="s">
        <v>681</v>
      </c>
      <c r="N16" s="303"/>
      <c r="O16" s="303" t="s">
        <v>682</v>
      </c>
      <c r="P16" s="303" t="s">
        <v>683</v>
      </c>
      <c r="Q16" s="303" t="s">
        <v>688</v>
      </c>
      <c r="R16" s="303"/>
      <c r="S16" s="303" t="s">
        <v>689</v>
      </c>
      <c r="T16" s="303"/>
      <c r="U16" s="303" t="s">
        <v>690</v>
      </c>
      <c r="V16" s="303"/>
      <c r="W16" s="303" t="s">
        <v>691</v>
      </c>
      <c r="X16" s="303"/>
      <c r="Y16" s="303"/>
      <c r="Z16" s="306"/>
    </row>
    <row r="17" spans="1:26" ht="180.75" customHeight="1" x14ac:dyDescent="0.45">
      <c r="A17" s="311"/>
      <c r="B17" s="303"/>
      <c r="C17" s="303"/>
      <c r="D17" s="303"/>
      <c r="E17" s="303" t="s">
        <v>673</v>
      </c>
      <c r="F17" s="303" t="s">
        <v>674</v>
      </c>
      <c r="G17" s="303"/>
      <c r="H17" s="303"/>
      <c r="I17" s="303"/>
      <c r="J17" s="303"/>
      <c r="K17" s="303"/>
      <c r="L17" s="303"/>
      <c r="M17" s="303" t="s">
        <v>23</v>
      </c>
      <c r="N17" s="303" t="s">
        <v>684</v>
      </c>
      <c r="O17" s="303"/>
      <c r="P17" s="303"/>
      <c r="Q17" s="303"/>
      <c r="R17" s="303"/>
      <c r="S17" s="303"/>
      <c r="T17" s="303"/>
      <c r="U17" s="303"/>
      <c r="V17" s="303"/>
      <c r="W17" s="303"/>
      <c r="X17" s="303"/>
      <c r="Y17" s="303"/>
      <c r="Z17" s="306"/>
    </row>
    <row r="18" spans="1:26" ht="94.5" customHeight="1" x14ac:dyDescent="0.45">
      <c r="A18" s="311"/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168" t="s">
        <v>692</v>
      </c>
      <c r="R18" s="169" t="s">
        <v>693</v>
      </c>
      <c r="S18" s="168" t="s">
        <v>692</v>
      </c>
      <c r="T18" s="169" t="s">
        <v>693</v>
      </c>
      <c r="U18" s="168" t="s">
        <v>673</v>
      </c>
      <c r="V18" s="168" t="s">
        <v>674</v>
      </c>
      <c r="W18" s="168" t="s">
        <v>692</v>
      </c>
      <c r="X18" s="169" t="s">
        <v>693</v>
      </c>
      <c r="Y18" s="303"/>
      <c r="Z18" s="306"/>
    </row>
    <row r="19" spans="1:26" ht="36" customHeight="1" x14ac:dyDescent="0.45">
      <c r="A19" s="170">
        <v>1</v>
      </c>
      <c r="B19" s="70">
        <v>2</v>
      </c>
      <c r="C19" s="70">
        <v>3</v>
      </c>
      <c r="D19" s="70">
        <v>4</v>
      </c>
      <c r="E19" s="70">
        <v>5</v>
      </c>
      <c r="F19" s="70">
        <v>6</v>
      </c>
      <c r="G19" s="70">
        <v>7</v>
      </c>
      <c r="H19" s="70">
        <v>8</v>
      </c>
      <c r="I19" s="70">
        <v>9</v>
      </c>
      <c r="J19" s="171">
        <v>10</v>
      </c>
      <c r="K19" s="70">
        <v>11</v>
      </c>
      <c r="L19" s="70">
        <v>12</v>
      </c>
      <c r="M19" s="70">
        <v>13</v>
      </c>
      <c r="N19" s="70">
        <v>14</v>
      </c>
      <c r="O19" s="70">
        <v>15</v>
      </c>
      <c r="P19" s="70">
        <v>16</v>
      </c>
      <c r="Q19" s="70">
        <v>17</v>
      </c>
      <c r="R19" s="70">
        <v>18</v>
      </c>
      <c r="S19" s="70">
        <v>19</v>
      </c>
      <c r="T19" s="172" t="s">
        <v>702</v>
      </c>
      <c r="U19" s="70">
        <v>21</v>
      </c>
      <c r="V19" s="70">
        <v>22</v>
      </c>
      <c r="W19" s="70">
        <v>23</v>
      </c>
      <c r="X19" s="172" t="s">
        <v>703</v>
      </c>
      <c r="Y19" s="72">
        <v>25</v>
      </c>
      <c r="Z19" s="74">
        <v>26</v>
      </c>
    </row>
    <row r="20" spans="1:26" ht="56.25" customHeight="1" x14ac:dyDescent="0.45">
      <c r="A20" s="173" t="s">
        <v>451</v>
      </c>
      <c r="B20" s="78"/>
      <c r="C20" s="91" t="s">
        <v>452</v>
      </c>
      <c r="D20" s="90"/>
      <c r="E20" s="82">
        <f>E21+E27+E29+E31</f>
        <v>11</v>
      </c>
      <c r="F20" s="82">
        <f>F21+F27+F29+F31</f>
        <v>11</v>
      </c>
      <c r="G20" s="295" t="s">
        <v>705</v>
      </c>
      <c r="H20" s="295" t="s">
        <v>704</v>
      </c>
      <c r="I20" s="174">
        <f>I21+I27+I31+I29</f>
        <v>500123</v>
      </c>
      <c r="J20" s="84">
        <f>J21+J27+J31+J29</f>
        <v>500123</v>
      </c>
      <c r="K20" s="82" t="s">
        <v>45</v>
      </c>
      <c r="L20" s="82" t="s">
        <v>45</v>
      </c>
      <c r="M20" s="82">
        <f>M21+M27+M29+M31</f>
        <v>500123</v>
      </c>
      <c r="N20" s="82" t="s">
        <v>45</v>
      </c>
      <c r="O20" s="82" t="s">
        <v>45</v>
      </c>
      <c r="P20" s="82" t="s">
        <v>45</v>
      </c>
      <c r="Q20" s="82" t="s">
        <v>45</v>
      </c>
      <c r="R20" s="82" t="s">
        <v>45</v>
      </c>
      <c r="S20" s="82" t="s">
        <v>45</v>
      </c>
      <c r="T20" s="82" t="s">
        <v>45</v>
      </c>
      <c r="U20" s="82" t="s">
        <v>45</v>
      </c>
      <c r="V20" s="82" t="s">
        <v>45</v>
      </c>
      <c r="W20" s="82" t="s">
        <v>45</v>
      </c>
      <c r="X20" s="82" t="s">
        <v>45</v>
      </c>
      <c r="Y20" s="270"/>
      <c r="Z20" s="297" t="s">
        <v>700</v>
      </c>
    </row>
    <row r="21" spans="1:26" ht="56.25" customHeight="1" x14ac:dyDescent="0.45">
      <c r="A21" s="173" t="s">
        <v>22</v>
      </c>
      <c r="B21" s="78"/>
      <c r="C21" s="91" t="s">
        <v>453</v>
      </c>
      <c r="D21" s="148"/>
      <c r="E21" s="82">
        <f>SUM(E22:E26)</f>
        <v>5</v>
      </c>
      <c r="F21" s="82">
        <f>SUM(F22:F26)</f>
        <v>5</v>
      </c>
      <c r="G21" s="295"/>
      <c r="H21" s="295"/>
      <c r="I21" s="174">
        <f>SUM(I22:I26)</f>
        <v>464700</v>
      </c>
      <c r="J21" s="108">
        <f>SUM(J22:J26)</f>
        <v>464700</v>
      </c>
      <c r="K21" s="82" t="s">
        <v>45</v>
      </c>
      <c r="L21" s="82" t="s">
        <v>45</v>
      </c>
      <c r="M21" s="84">
        <f>SUM(M22:M26)</f>
        <v>464700</v>
      </c>
      <c r="N21" s="82" t="s">
        <v>45</v>
      </c>
      <c r="O21" s="82" t="s">
        <v>45</v>
      </c>
      <c r="P21" s="82" t="s">
        <v>45</v>
      </c>
      <c r="Q21" s="82" t="s">
        <v>45</v>
      </c>
      <c r="R21" s="82" t="s">
        <v>45</v>
      </c>
      <c r="S21" s="82" t="s">
        <v>45</v>
      </c>
      <c r="T21" s="82" t="s">
        <v>45</v>
      </c>
      <c r="U21" s="82" t="s">
        <v>45</v>
      </c>
      <c r="V21" s="82" t="s">
        <v>45</v>
      </c>
      <c r="W21" s="82" t="s">
        <v>45</v>
      </c>
      <c r="X21" s="82" t="s">
        <v>45</v>
      </c>
      <c r="Y21" s="300"/>
      <c r="Z21" s="298"/>
    </row>
    <row r="22" spans="1:26" ht="77.25" customHeight="1" outlineLevel="1" x14ac:dyDescent="0.45">
      <c r="A22" s="175" t="s">
        <v>25</v>
      </c>
      <c r="B22" s="252" t="s">
        <v>701</v>
      </c>
      <c r="C22" s="89" t="s">
        <v>454</v>
      </c>
      <c r="D22" s="148" t="s">
        <v>455</v>
      </c>
      <c r="E22" s="87">
        <v>1</v>
      </c>
      <c r="F22" s="87">
        <v>1</v>
      </c>
      <c r="G22" s="295"/>
      <c r="H22" s="295"/>
      <c r="I22" s="115">
        <v>67400</v>
      </c>
      <c r="J22" s="88">
        <v>67400</v>
      </c>
      <c r="K22" s="82" t="s">
        <v>45</v>
      </c>
      <c r="L22" s="82" t="s">
        <v>45</v>
      </c>
      <c r="M22" s="88">
        <v>67400</v>
      </c>
      <c r="N22" s="82" t="s">
        <v>45</v>
      </c>
      <c r="O22" s="82" t="s">
        <v>45</v>
      </c>
      <c r="P22" s="82" t="s">
        <v>45</v>
      </c>
      <c r="Q22" s="82" t="s">
        <v>45</v>
      </c>
      <c r="R22" s="82" t="s">
        <v>45</v>
      </c>
      <c r="S22" s="82" t="s">
        <v>45</v>
      </c>
      <c r="T22" s="82" t="s">
        <v>45</v>
      </c>
      <c r="U22" s="82" t="s">
        <v>45</v>
      </c>
      <c r="V22" s="82" t="s">
        <v>45</v>
      </c>
      <c r="W22" s="82" t="s">
        <v>45</v>
      </c>
      <c r="X22" s="82" t="s">
        <v>45</v>
      </c>
      <c r="Y22" s="300"/>
      <c r="Z22" s="298"/>
    </row>
    <row r="23" spans="1:26" ht="132" customHeight="1" outlineLevel="1" x14ac:dyDescent="0.45">
      <c r="A23" s="175" t="s">
        <v>121</v>
      </c>
      <c r="B23" s="253"/>
      <c r="C23" s="89" t="s">
        <v>707</v>
      </c>
      <c r="D23" s="148" t="s">
        <v>455</v>
      </c>
      <c r="E23" s="87">
        <v>1</v>
      </c>
      <c r="F23" s="87">
        <v>1</v>
      </c>
      <c r="G23" s="295"/>
      <c r="H23" s="295"/>
      <c r="I23" s="115">
        <v>101750</v>
      </c>
      <c r="J23" s="88">
        <v>101750</v>
      </c>
      <c r="K23" s="82" t="s">
        <v>45</v>
      </c>
      <c r="L23" s="82" t="s">
        <v>45</v>
      </c>
      <c r="M23" s="88">
        <v>101750</v>
      </c>
      <c r="N23" s="82" t="s">
        <v>45</v>
      </c>
      <c r="O23" s="82" t="s">
        <v>45</v>
      </c>
      <c r="P23" s="82" t="s">
        <v>45</v>
      </c>
      <c r="Q23" s="82" t="s">
        <v>45</v>
      </c>
      <c r="R23" s="82" t="s">
        <v>45</v>
      </c>
      <c r="S23" s="82" t="s">
        <v>45</v>
      </c>
      <c r="T23" s="82" t="s">
        <v>45</v>
      </c>
      <c r="U23" s="82" t="s">
        <v>45</v>
      </c>
      <c r="V23" s="82" t="s">
        <v>45</v>
      </c>
      <c r="W23" s="82" t="s">
        <v>45</v>
      </c>
      <c r="X23" s="82" t="s">
        <v>45</v>
      </c>
      <c r="Y23" s="300"/>
      <c r="Z23" s="298"/>
    </row>
    <row r="24" spans="1:26" ht="77.25" customHeight="1" outlineLevel="1" x14ac:dyDescent="0.45">
      <c r="A24" s="175" t="s">
        <v>122</v>
      </c>
      <c r="B24" s="253"/>
      <c r="C24" s="89" t="s">
        <v>708</v>
      </c>
      <c r="D24" s="148" t="s">
        <v>455</v>
      </c>
      <c r="E24" s="87">
        <v>1</v>
      </c>
      <c r="F24" s="87">
        <v>1</v>
      </c>
      <c r="G24" s="295"/>
      <c r="H24" s="295"/>
      <c r="I24" s="115">
        <v>81550</v>
      </c>
      <c r="J24" s="88">
        <v>81550</v>
      </c>
      <c r="K24" s="82" t="s">
        <v>45</v>
      </c>
      <c r="L24" s="82" t="s">
        <v>45</v>
      </c>
      <c r="M24" s="88">
        <v>81550</v>
      </c>
      <c r="N24" s="82" t="s">
        <v>45</v>
      </c>
      <c r="O24" s="82" t="s">
        <v>45</v>
      </c>
      <c r="P24" s="82" t="s">
        <v>45</v>
      </c>
      <c r="Q24" s="82" t="s">
        <v>45</v>
      </c>
      <c r="R24" s="82" t="s">
        <v>45</v>
      </c>
      <c r="S24" s="82" t="s">
        <v>45</v>
      </c>
      <c r="T24" s="82" t="s">
        <v>45</v>
      </c>
      <c r="U24" s="82" t="s">
        <v>45</v>
      </c>
      <c r="V24" s="82" t="s">
        <v>45</v>
      </c>
      <c r="W24" s="82" t="s">
        <v>45</v>
      </c>
      <c r="X24" s="82" t="s">
        <v>45</v>
      </c>
      <c r="Y24" s="300"/>
      <c r="Z24" s="298"/>
    </row>
    <row r="25" spans="1:26" ht="99.75" customHeight="1" outlineLevel="1" x14ac:dyDescent="0.45">
      <c r="A25" s="175" t="s">
        <v>123</v>
      </c>
      <c r="B25" s="253"/>
      <c r="C25" s="89" t="s">
        <v>709</v>
      </c>
      <c r="D25" s="148" t="s">
        <v>455</v>
      </c>
      <c r="E25" s="87">
        <v>1</v>
      </c>
      <c r="F25" s="87">
        <v>1</v>
      </c>
      <c r="G25" s="295"/>
      <c r="H25" s="295"/>
      <c r="I25" s="115">
        <v>139500</v>
      </c>
      <c r="J25" s="88">
        <v>139500</v>
      </c>
      <c r="K25" s="82" t="s">
        <v>45</v>
      </c>
      <c r="L25" s="82" t="s">
        <v>45</v>
      </c>
      <c r="M25" s="88">
        <v>139500</v>
      </c>
      <c r="N25" s="82" t="s">
        <v>45</v>
      </c>
      <c r="O25" s="82" t="s">
        <v>45</v>
      </c>
      <c r="P25" s="82" t="s">
        <v>45</v>
      </c>
      <c r="Q25" s="82" t="s">
        <v>45</v>
      </c>
      <c r="R25" s="82" t="s">
        <v>45</v>
      </c>
      <c r="S25" s="82" t="s">
        <v>45</v>
      </c>
      <c r="T25" s="82" t="s">
        <v>45</v>
      </c>
      <c r="U25" s="82" t="s">
        <v>45</v>
      </c>
      <c r="V25" s="82" t="s">
        <v>45</v>
      </c>
      <c r="W25" s="82" t="s">
        <v>45</v>
      </c>
      <c r="X25" s="82" t="s">
        <v>45</v>
      </c>
      <c r="Y25" s="300"/>
      <c r="Z25" s="298"/>
    </row>
    <row r="26" spans="1:26" ht="77.25" customHeight="1" outlineLevel="1" x14ac:dyDescent="0.45">
      <c r="A26" s="175" t="s">
        <v>124</v>
      </c>
      <c r="B26" s="253"/>
      <c r="C26" s="89" t="s">
        <v>456</v>
      </c>
      <c r="D26" s="148" t="s">
        <v>455</v>
      </c>
      <c r="E26" s="87">
        <v>1</v>
      </c>
      <c r="F26" s="87">
        <v>1</v>
      </c>
      <c r="G26" s="295"/>
      <c r="H26" s="295"/>
      <c r="I26" s="115">
        <v>74500</v>
      </c>
      <c r="J26" s="88">
        <v>74500</v>
      </c>
      <c r="K26" s="82" t="s">
        <v>45</v>
      </c>
      <c r="L26" s="82" t="s">
        <v>45</v>
      </c>
      <c r="M26" s="88">
        <v>74500</v>
      </c>
      <c r="N26" s="82" t="s">
        <v>45</v>
      </c>
      <c r="O26" s="82" t="s">
        <v>45</v>
      </c>
      <c r="P26" s="82" t="s">
        <v>45</v>
      </c>
      <c r="Q26" s="82" t="s">
        <v>45</v>
      </c>
      <c r="R26" s="82" t="s">
        <v>45</v>
      </c>
      <c r="S26" s="82" t="s">
        <v>45</v>
      </c>
      <c r="T26" s="82" t="s">
        <v>45</v>
      </c>
      <c r="U26" s="82" t="s">
        <v>45</v>
      </c>
      <c r="V26" s="82" t="s">
        <v>45</v>
      </c>
      <c r="W26" s="82" t="s">
        <v>45</v>
      </c>
      <c r="X26" s="82" t="s">
        <v>45</v>
      </c>
      <c r="Y26" s="300"/>
      <c r="Z26" s="298"/>
    </row>
    <row r="27" spans="1:26" ht="56.25" customHeight="1" x14ac:dyDescent="0.45">
      <c r="A27" s="173" t="s">
        <v>26</v>
      </c>
      <c r="B27" s="253"/>
      <c r="C27" s="91" t="s">
        <v>457</v>
      </c>
      <c r="D27" s="148"/>
      <c r="E27" s="90">
        <f>E28</f>
        <v>1</v>
      </c>
      <c r="F27" s="90">
        <f>F28</f>
        <v>1</v>
      </c>
      <c r="G27" s="295"/>
      <c r="H27" s="295"/>
      <c r="I27" s="118">
        <f>I28</f>
        <v>15990</v>
      </c>
      <c r="J27" s="108">
        <f>J28</f>
        <v>15990</v>
      </c>
      <c r="K27" s="82" t="s">
        <v>45</v>
      </c>
      <c r="L27" s="82" t="s">
        <v>45</v>
      </c>
      <c r="M27" s="84">
        <f>M28</f>
        <v>15990</v>
      </c>
      <c r="N27" s="82" t="s">
        <v>45</v>
      </c>
      <c r="O27" s="82" t="s">
        <v>45</v>
      </c>
      <c r="P27" s="82" t="s">
        <v>45</v>
      </c>
      <c r="Q27" s="82" t="s">
        <v>45</v>
      </c>
      <c r="R27" s="82" t="s">
        <v>45</v>
      </c>
      <c r="S27" s="82" t="s">
        <v>45</v>
      </c>
      <c r="T27" s="82" t="s">
        <v>45</v>
      </c>
      <c r="U27" s="82" t="s">
        <v>45</v>
      </c>
      <c r="V27" s="82" t="s">
        <v>45</v>
      </c>
      <c r="W27" s="82" t="s">
        <v>45</v>
      </c>
      <c r="X27" s="82" t="s">
        <v>45</v>
      </c>
      <c r="Y27" s="300"/>
      <c r="Z27" s="298"/>
    </row>
    <row r="28" spans="1:26" ht="56.25" customHeight="1" outlineLevel="1" x14ac:dyDescent="0.45">
      <c r="A28" s="175" t="s">
        <v>72</v>
      </c>
      <c r="B28" s="253"/>
      <c r="C28" s="89" t="s">
        <v>458</v>
      </c>
      <c r="D28" s="148" t="s">
        <v>455</v>
      </c>
      <c r="E28" s="87">
        <v>1</v>
      </c>
      <c r="F28" s="148">
        <v>1</v>
      </c>
      <c r="G28" s="295"/>
      <c r="H28" s="295"/>
      <c r="I28" s="115">
        <v>15990</v>
      </c>
      <c r="J28" s="88">
        <v>15990</v>
      </c>
      <c r="K28" s="82" t="s">
        <v>45</v>
      </c>
      <c r="L28" s="82" t="s">
        <v>45</v>
      </c>
      <c r="M28" s="88">
        <v>15990</v>
      </c>
      <c r="N28" s="82" t="s">
        <v>45</v>
      </c>
      <c r="O28" s="82" t="s">
        <v>45</v>
      </c>
      <c r="P28" s="82" t="s">
        <v>45</v>
      </c>
      <c r="Q28" s="82" t="s">
        <v>45</v>
      </c>
      <c r="R28" s="82" t="s">
        <v>45</v>
      </c>
      <c r="S28" s="82" t="s">
        <v>45</v>
      </c>
      <c r="T28" s="82" t="s">
        <v>45</v>
      </c>
      <c r="U28" s="82" t="s">
        <v>45</v>
      </c>
      <c r="V28" s="82" t="s">
        <v>45</v>
      </c>
      <c r="W28" s="82" t="s">
        <v>45</v>
      </c>
      <c r="X28" s="82" t="s">
        <v>45</v>
      </c>
      <c r="Y28" s="300"/>
      <c r="Z28" s="298"/>
    </row>
    <row r="29" spans="1:26" ht="56.25" customHeight="1" x14ac:dyDescent="0.45">
      <c r="A29" s="173" t="s">
        <v>27</v>
      </c>
      <c r="B29" s="253"/>
      <c r="C29" s="91" t="s">
        <v>459</v>
      </c>
      <c r="D29" s="148"/>
      <c r="E29" s="90">
        <v>1</v>
      </c>
      <c r="F29" s="90">
        <v>1</v>
      </c>
      <c r="G29" s="295"/>
      <c r="H29" s="295"/>
      <c r="I29" s="118">
        <f>I30</f>
        <v>7743</v>
      </c>
      <c r="J29" s="108">
        <f>J30</f>
        <v>7743</v>
      </c>
      <c r="K29" s="82" t="s">
        <v>45</v>
      </c>
      <c r="L29" s="82" t="s">
        <v>45</v>
      </c>
      <c r="M29" s="84">
        <f>M30</f>
        <v>7743</v>
      </c>
      <c r="N29" s="82" t="s">
        <v>45</v>
      </c>
      <c r="O29" s="82" t="s">
        <v>45</v>
      </c>
      <c r="P29" s="82" t="s">
        <v>45</v>
      </c>
      <c r="Q29" s="82" t="s">
        <v>45</v>
      </c>
      <c r="R29" s="82" t="s">
        <v>45</v>
      </c>
      <c r="S29" s="82" t="s">
        <v>45</v>
      </c>
      <c r="T29" s="82" t="s">
        <v>45</v>
      </c>
      <c r="U29" s="82" t="s">
        <v>45</v>
      </c>
      <c r="V29" s="82" t="s">
        <v>45</v>
      </c>
      <c r="W29" s="82" t="s">
        <v>45</v>
      </c>
      <c r="X29" s="82" t="s">
        <v>45</v>
      </c>
      <c r="Y29" s="300"/>
      <c r="Z29" s="298"/>
    </row>
    <row r="30" spans="1:26" ht="56.25" customHeight="1" outlineLevel="1" x14ac:dyDescent="0.45">
      <c r="A30" s="175" t="s">
        <v>90</v>
      </c>
      <c r="B30" s="253"/>
      <c r="C30" s="89" t="s">
        <v>460</v>
      </c>
      <c r="D30" s="148" t="s">
        <v>455</v>
      </c>
      <c r="E30" s="87">
        <v>1</v>
      </c>
      <c r="F30" s="148">
        <v>1</v>
      </c>
      <c r="G30" s="295"/>
      <c r="H30" s="295"/>
      <c r="I30" s="115">
        <v>7743</v>
      </c>
      <c r="J30" s="88">
        <v>7743</v>
      </c>
      <c r="K30" s="82" t="s">
        <v>45</v>
      </c>
      <c r="L30" s="82" t="s">
        <v>45</v>
      </c>
      <c r="M30" s="88">
        <v>7743</v>
      </c>
      <c r="N30" s="82" t="s">
        <v>45</v>
      </c>
      <c r="O30" s="82" t="s">
        <v>45</v>
      </c>
      <c r="P30" s="82" t="s">
        <v>45</v>
      </c>
      <c r="Q30" s="82" t="s">
        <v>45</v>
      </c>
      <c r="R30" s="82" t="s">
        <v>45</v>
      </c>
      <c r="S30" s="82" t="s">
        <v>45</v>
      </c>
      <c r="T30" s="82" t="s">
        <v>45</v>
      </c>
      <c r="U30" s="82" t="s">
        <v>45</v>
      </c>
      <c r="V30" s="82" t="s">
        <v>45</v>
      </c>
      <c r="W30" s="82" t="s">
        <v>45</v>
      </c>
      <c r="X30" s="82" t="s">
        <v>45</v>
      </c>
      <c r="Y30" s="300"/>
      <c r="Z30" s="298"/>
    </row>
    <row r="31" spans="1:26" ht="56.25" customHeight="1" x14ac:dyDescent="0.45">
      <c r="A31" s="173" t="s">
        <v>28</v>
      </c>
      <c r="B31" s="253"/>
      <c r="C31" s="91" t="s">
        <v>461</v>
      </c>
      <c r="D31" s="90"/>
      <c r="E31" s="90">
        <f t="shared" ref="E31:J31" si="0">SUM(E32:E35)</f>
        <v>4</v>
      </c>
      <c r="F31" s="90">
        <f t="shared" si="0"/>
        <v>4</v>
      </c>
      <c r="G31" s="295"/>
      <c r="H31" s="295"/>
      <c r="I31" s="118">
        <f t="shared" si="0"/>
        <v>11690</v>
      </c>
      <c r="J31" s="108">
        <f t="shared" si="0"/>
        <v>11690</v>
      </c>
      <c r="K31" s="82" t="s">
        <v>45</v>
      </c>
      <c r="L31" s="82" t="s">
        <v>45</v>
      </c>
      <c r="M31" s="84">
        <f>SUM(M32:M35)</f>
        <v>11690</v>
      </c>
      <c r="N31" s="82" t="s">
        <v>45</v>
      </c>
      <c r="O31" s="82" t="s">
        <v>45</v>
      </c>
      <c r="P31" s="82" t="s">
        <v>45</v>
      </c>
      <c r="Q31" s="82" t="s">
        <v>45</v>
      </c>
      <c r="R31" s="82" t="s">
        <v>45</v>
      </c>
      <c r="S31" s="82" t="s">
        <v>45</v>
      </c>
      <c r="T31" s="82" t="s">
        <v>45</v>
      </c>
      <c r="U31" s="82" t="s">
        <v>45</v>
      </c>
      <c r="V31" s="82" t="s">
        <v>45</v>
      </c>
      <c r="W31" s="82" t="s">
        <v>45</v>
      </c>
      <c r="X31" s="82" t="s">
        <v>45</v>
      </c>
      <c r="Y31" s="300"/>
      <c r="Z31" s="298"/>
    </row>
    <row r="32" spans="1:26" ht="56.25" customHeight="1" outlineLevel="1" x14ac:dyDescent="0.45">
      <c r="A32" s="175" t="s">
        <v>73</v>
      </c>
      <c r="B32" s="253"/>
      <c r="C32" s="89" t="s">
        <v>462</v>
      </c>
      <c r="D32" s="87" t="s">
        <v>463</v>
      </c>
      <c r="E32" s="87">
        <v>1</v>
      </c>
      <c r="F32" s="87">
        <v>1</v>
      </c>
      <c r="G32" s="295"/>
      <c r="H32" s="295"/>
      <c r="I32" s="115">
        <v>3950</v>
      </c>
      <c r="J32" s="88">
        <v>3950</v>
      </c>
      <c r="K32" s="82" t="s">
        <v>45</v>
      </c>
      <c r="L32" s="82" t="s">
        <v>45</v>
      </c>
      <c r="M32" s="88">
        <v>3950</v>
      </c>
      <c r="N32" s="82" t="s">
        <v>45</v>
      </c>
      <c r="O32" s="82" t="s">
        <v>45</v>
      </c>
      <c r="P32" s="82" t="s">
        <v>45</v>
      </c>
      <c r="Q32" s="82" t="s">
        <v>45</v>
      </c>
      <c r="R32" s="82" t="s">
        <v>45</v>
      </c>
      <c r="S32" s="82" t="s">
        <v>45</v>
      </c>
      <c r="T32" s="82" t="s">
        <v>45</v>
      </c>
      <c r="U32" s="82" t="s">
        <v>45</v>
      </c>
      <c r="V32" s="82" t="s">
        <v>45</v>
      </c>
      <c r="W32" s="82" t="s">
        <v>45</v>
      </c>
      <c r="X32" s="82" t="s">
        <v>45</v>
      </c>
      <c r="Y32" s="300"/>
      <c r="Z32" s="298"/>
    </row>
    <row r="33" spans="1:26" ht="56.25" customHeight="1" outlineLevel="1" x14ac:dyDescent="0.45">
      <c r="A33" s="175" t="s">
        <v>74</v>
      </c>
      <c r="B33" s="253"/>
      <c r="C33" s="89" t="s">
        <v>464</v>
      </c>
      <c r="D33" s="87" t="s">
        <v>463</v>
      </c>
      <c r="E33" s="87">
        <v>1</v>
      </c>
      <c r="F33" s="87">
        <v>1</v>
      </c>
      <c r="G33" s="295"/>
      <c r="H33" s="295"/>
      <c r="I33" s="115">
        <v>4450</v>
      </c>
      <c r="J33" s="88">
        <v>4450</v>
      </c>
      <c r="K33" s="82" t="s">
        <v>45</v>
      </c>
      <c r="L33" s="82" t="s">
        <v>45</v>
      </c>
      <c r="M33" s="88">
        <v>4450</v>
      </c>
      <c r="N33" s="82" t="s">
        <v>45</v>
      </c>
      <c r="O33" s="82" t="s">
        <v>45</v>
      </c>
      <c r="P33" s="82" t="s">
        <v>45</v>
      </c>
      <c r="Q33" s="82" t="s">
        <v>45</v>
      </c>
      <c r="R33" s="82" t="s">
        <v>45</v>
      </c>
      <c r="S33" s="82" t="s">
        <v>45</v>
      </c>
      <c r="T33" s="82" t="s">
        <v>45</v>
      </c>
      <c r="U33" s="82" t="s">
        <v>45</v>
      </c>
      <c r="V33" s="82" t="s">
        <v>45</v>
      </c>
      <c r="W33" s="82" t="s">
        <v>45</v>
      </c>
      <c r="X33" s="82" t="s">
        <v>45</v>
      </c>
      <c r="Y33" s="300"/>
      <c r="Z33" s="298"/>
    </row>
    <row r="34" spans="1:26" ht="56.25" customHeight="1" outlineLevel="1" x14ac:dyDescent="0.45">
      <c r="A34" s="175" t="s">
        <v>94</v>
      </c>
      <c r="B34" s="253"/>
      <c r="C34" s="89" t="s">
        <v>465</v>
      </c>
      <c r="D34" s="87" t="s">
        <v>463</v>
      </c>
      <c r="E34" s="87">
        <v>1</v>
      </c>
      <c r="F34" s="87">
        <v>1</v>
      </c>
      <c r="G34" s="295"/>
      <c r="H34" s="295"/>
      <c r="I34" s="115">
        <v>840</v>
      </c>
      <c r="J34" s="88">
        <v>840</v>
      </c>
      <c r="K34" s="82" t="s">
        <v>45</v>
      </c>
      <c r="L34" s="82" t="s">
        <v>45</v>
      </c>
      <c r="M34" s="88">
        <v>840</v>
      </c>
      <c r="N34" s="82" t="s">
        <v>45</v>
      </c>
      <c r="O34" s="82" t="s">
        <v>45</v>
      </c>
      <c r="P34" s="82" t="s">
        <v>45</v>
      </c>
      <c r="Q34" s="82" t="s">
        <v>45</v>
      </c>
      <c r="R34" s="82" t="s">
        <v>45</v>
      </c>
      <c r="S34" s="82" t="s">
        <v>45</v>
      </c>
      <c r="T34" s="82" t="s">
        <v>45</v>
      </c>
      <c r="U34" s="82" t="s">
        <v>45</v>
      </c>
      <c r="V34" s="82" t="s">
        <v>45</v>
      </c>
      <c r="W34" s="82" t="s">
        <v>45</v>
      </c>
      <c r="X34" s="82" t="s">
        <v>45</v>
      </c>
      <c r="Y34" s="300"/>
      <c r="Z34" s="298"/>
    </row>
    <row r="35" spans="1:26" ht="56.25" customHeight="1" outlineLevel="1" x14ac:dyDescent="0.45">
      <c r="A35" s="175" t="s">
        <v>95</v>
      </c>
      <c r="B35" s="253"/>
      <c r="C35" s="89" t="s">
        <v>466</v>
      </c>
      <c r="D35" s="87" t="s">
        <v>463</v>
      </c>
      <c r="E35" s="87">
        <v>1</v>
      </c>
      <c r="F35" s="87">
        <v>1</v>
      </c>
      <c r="G35" s="295"/>
      <c r="H35" s="295"/>
      <c r="I35" s="115">
        <v>2450</v>
      </c>
      <c r="J35" s="88">
        <v>2450</v>
      </c>
      <c r="K35" s="82" t="s">
        <v>45</v>
      </c>
      <c r="L35" s="82" t="s">
        <v>45</v>
      </c>
      <c r="M35" s="88">
        <v>2450</v>
      </c>
      <c r="N35" s="82" t="s">
        <v>45</v>
      </c>
      <c r="O35" s="82" t="s">
        <v>45</v>
      </c>
      <c r="P35" s="82" t="s">
        <v>45</v>
      </c>
      <c r="Q35" s="82" t="s">
        <v>45</v>
      </c>
      <c r="R35" s="82" t="s">
        <v>45</v>
      </c>
      <c r="S35" s="82" t="s">
        <v>45</v>
      </c>
      <c r="T35" s="82" t="s">
        <v>45</v>
      </c>
      <c r="U35" s="82" t="s">
        <v>45</v>
      </c>
      <c r="V35" s="82" t="s">
        <v>45</v>
      </c>
      <c r="W35" s="82" t="s">
        <v>45</v>
      </c>
      <c r="X35" s="82" t="s">
        <v>45</v>
      </c>
      <c r="Y35" s="300"/>
      <c r="Z35" s="298"/>
    </row>
    <row r="36" spans="1:26" ht="56.25" customHeight="1" x14ac:dyDescent="0.45">
      <c r="A36" s="173" t="s">
        <v>75</v>
      </c>
      <c r="B36" s="253"/>
      <c r="C36" s="91" t="s">
        <v>467</v>
      </c>
      <c r="D36" s="90"/>
      <c r="E36" s="92">
        <f>E37+E42+E71+E99</f>
        <v>102.24113000000001</v>
      </c>
      <c r="F36" s="92">
        <f>F37+F42+F71+F99</f>
        <v>102.24113000000001</v>
      </c>
      <c r="G36" s="295"/>
      <c r="H36" s="295"/>
      <c r="I36" s="176">
        <f>I37+I42+I71+I99</f>
        <v>1530255.7173099997</v>
      </c>
      <c r="J36" s="108">
        <f>J37+J42+J71+J99</f>
        <v>1530255.7173099997</v>
      </c>
      <c r="K36" s="82" t="s">
        <v>45</v>
      </c>
      <c r="L36" s="82" t="s">
        <v>45</v>
      </c>
      <c r="M36" s="82">
        <f>M37+M42+M71+M99</f>
        <v>1530255.7173099997</v>
      </c>
      <c r="N36" s="82" t="s">
        <v>45</v>
      </c>
      <c r="O36" s="82" t="s">
        <v>45</v>
      </c>
      <c r="P36" s="82" t="s">
        <v>45</v>
      </c>
      <c r="Q36" s="93"/>
      <c r="R36" s="82"/>
      <c r="S36" s="177"/>
      <c r="T36" s="177"/>
      <c r="U36" s="177"/>
      <c r="V36" s="177"/>
      <c r="W36" s="177"/>
      <c r="X36" s="177"/>
      <c r="Y36" s="300"/>
      <c r="Z36" s="298"/>
    </row>
    <row r="37" spans="1:26" ht="56.25" customHeight="1" x14ac:dyDescent="0.45">
      <c r="A37" s="178" t="s">
        <v>79</v>
      </c>
      <c r="B37" s="253"/>
      <c r="C37" s="80" t="s">
        <v>468</v>
      </c>
      <c r="D37" s="87"/>
      <c r="E37" s="92">
        <f>SUM(E38:E41)</f>
        <v>41.186</v>
      </c>
      <c r="F37" s="92">
        <f>SUM(F38:F41)</f>
        <v>41.186</v>
      </c>
      <c r="G37" s="295"/>
      <c r="H37" s="295"/>
      <c r="I37" s="176">
        <f>SUM(I38:I41)</f>
        <v>649903.90499999991</v>
      </c>
      <c r="J37" s="179">
        <f>SUM(J38:J41)</f>
        <v>649903.90499999991</v>
      </c>
      <c r="K37" s="82" t="s">
        <v>45</v>
      </c>
      <c r="L37" s="82" t="s">
        <v>45</v>
      </c>
      <c r="M37" s="84">
        <f>SUM(M38:M41)</f>
        <v>649903.90499999991</v>
      </c>
      <c r="N37" s="82" t="s">
        <v>45</v>
      </c>
      <c r="O37" s="82" t="s">
        <v>45</v>
      </c>
      <c r="P37" s="82" t="s">
        <v>45</v>
      </c>
      <c r="Q37" s="82">
        <f>SUM(Q38:Q41)</f>
        <v>251.65</v>
      </c>
      <c r="R37" s="82">
        <f>SUM(R38:R41)</f>
        <v>0</v>
      </c>
      <c r="S37" s="177"/>
      <c r="T37" s="177"/>
      <c r="U37" s="177"/>
      <c r="V37" s="177"/>
      <c r="W37" s="177"/>
      <c r="X37" s="177"/>
      <c r="Y37" s="300"/>
      <c r="Z37" s="298"/>
    </row>
    <row r="38" spans="1:26" ht="56.25" customHeight="1" outlineLevel="1" x14ac:dyDescent="0.45">
      <c r="A38" s="180" t="s">
        <v>96</v>
      </c>
      <c r="B38" s="253"/>
      <c r="C38" s="98" t="s">
        <v>469</v>
      </c>
      <c r="D38" s="87" t="s">
        <v>470</v>
      </c>
      <c r="E38" s="99">
        <v>1.4259999999999999</v>
      </c>
      <c r="F38" s="99">
        <v>1.4259999999999999</v>
      </c>
      <c r="G38" s="295"/>
      <c r="H38" s="295"/>
      <c r="I38" s="115">
        <v>155139.21</v>
      </c>
      <c r="J38" s="88">
        <v>155139.21</v>
      </c>
      <c r="K38" s="82" t="s">
        <v>45</v>
      </c>
      <c r="L38" s="82" t="s">
        <v>45</v>
      </c>
      <c r="M38" s="88">
        <v>155139.21</v>
      </c>
      <c r="N38" s="82" t="s">
        <v>45</v>
      </c>
      <c r="O38" s="82" t="s">
        <v>45</v>
      </c>
      <c r="P38" s="82" t="s">
        <v>45</v>
      </c>
      <c r="Q38" s="82">
        <v>168.4</v>
      </c>
      <c r="R38" s="82">
        <v>0</v>
      </c>
      <c r="S38" s="95">
        <v>86</v>
      </c>
      <c r="T38" s="95">
        <v>85.37</v>
      </c>
      <c r="U38" s="95">
        <v>8.5</v>
      </c>
      <c r="V38" s="95">
        <v>8.5</v>
      </c>
      <c r="W38" s="100">
        <v>0</v>
      </c>
      <c r="X38" s="100">
        <v>0</v>
      </c>
      <c r="Y38" s="300"/>
      <c r="Z38" s="298"/>
    </row>
    <row r="39" spans="1:26" ht="56.25" customHeight="1" outlineLevel="1" x14ac:dyDescent="0.45">
      <c r="A39" s="180" t="s">
        <v>97</v>
      </c>
      <c r="B39" s="253"/>
      <c r="C39" s="101" t="s">
        <v>471</v>
      </c>
      <c r="D39" s="87" t="s">
        <v>470</v>
      </c>
      <c r="E39" s="102">
        <v>23.76</v>
      </c>
      <c r="F39" s="102">
        <v>23.76</v>
      </c>
      <c r="G39" s="295"/>
      <c r="H39" s="295"/>
      <c r="I39" s="115">
        <v>268794.48499999999</v>
      </c>
      <c r="J39" s="88">
        <v>268794.48499999999</v>
      </c>
      <c r="K39" s="82" t="s">
        <v>45</v>
      </c>
      <c r="L39" s="82" t="s">
        <v>45</v>
      </c>
      <c r="M39" s="88">
        <v>268794.48499999999</v>
      </c>
      <c r="N39" s="82" t="s">
        <v>45</v>
      </c>
      <c r="O39" s="82" t="s">
        <v>45</v>
      </c>
      <c r="P39" s="82" t="s">
        <v>45</v>
      </c>
      <c r="Q39" s="82">
        <v>0</v>
      </c>
      <c r="R39" s="82">
        <v>0</v>
      </c>
      <c r="S39" s="95">
        <v>66.84</v>
      </c>
      <c r="T39" s="95">
        <v>50.1</v>
      </c>
      <c r="U39" s="103">
        <v>8.5</v>
      </c>
      <c r="V39" s="103">
        <v>8.11</v>
      </c>
      <c r="W39" s="100">
        <v>0</v>
      </c>
      <c r="X39" s="100">
        <v>0</v>
      </c>
      <c r="Y39" s="300"/>
      <c r="Z39" s="298"/>
    </row>
    <row r="40" spans="1:26" ht="56.25" customHeight="1" outlineLevel="1" x14ac:dyDescent="0.45">
      <c r="A40" s="180" t="s">
        <v>98</v>
      </c>
      <c r="B40" s="253"/>
      <c r="C40" s="101" t="s">
        <v>472</v>
      </c>
      <c r="D40" s="87" t="s">
        <v>470</v>
      </c>
      <c r="E40" s="102">
        <v>8</v>
      </c>
      <c r="F40" s="102">
        <v>8</v>
      </c>
      <c r="G40" s="295"/>
      <c r="H40" s="295"/>
      <c r="I40" s="115">
        <v>104832.705</v>
      </c>
      <c r="J40" s="88">
        <v>104832.705</v>
      </c>
      <c r="K40" s="82" t="s">
        <v>45</v>
      </c>
      <c r="L40" s="82" t="s">
        <v>45</v>
      </c>
      <c r="M40" s="88">
        <v>104832.705</v>
      </c>
      <c r="N40" s="82" t="s">
        <v>45</v>
      </c>
      <c r="O40" s="82" t="s">
        <v>45</v>
      </c>
      <c r="P40" s="82" t="s">
        <v>45</v>
      </c>
      <c r="Q40" s="82">
        <v>20</v>
      </c>
      <c r="R40" s="82">
        <v>0</v>
      </c>
      <c r="S40" s="82">
        <v>100</v>
      </c>
      <c r="T40" s="95">
        <v>18.02</v>
      </c>
      <c r="U40" s="103">
        <v>7.1</v>
      </c>
      <c r="V40" s="103">
        <v>6.69</v>
      </c>
      <c r="W40" s="105">
        <v>2</v>
      </c>
      <c r="X40" s="105">
        <v>2</v>
      </c>
      <c r="Y40" s="300"/>
      <c r="Z40" s="298"/>
    </row>
    <row r="41" spans="1:26" ht="56.25" customHeight="1" outlineLevel="1" x14ac:dyDescent="0.45">
      <c r="A41" s="180" t="s">
        <v>99</v>
      </c>
      <c r="B41" s="253"/>
      <c r="C41" s="101" t="s">
        <v>473</v>
      </c>
      <c r="D41" s="87" t="s">
        <v>470</v>
      </c>
      <c r="E41" s="102">
        <v>8</v>
      </c>
      <c r="F41" s="102">
        <v>8</v>
      </c>
      <c r="G41" s="295"/>
      <c r="H41" s="295"/>
      <c r="I41" s="115">
        <v>121137.505</v>
      </c>
      <c r="J41" s="88">
        <v>121137.505</v>
      </c>
      <c r="K41" s="82" t="s">
        <v>45</v>
      </c>
      <c r="L41" s="82" t="s">
        <v>45</v>
      </c>
      <c r="M41" s="88">
        <v>121137.505</v>
      </c>
      <c r="N41" s="82" t="s">
        <v>45</v>
      </c>
      <c r="O41" s="82" t="s">
        <v>45</v>
      </c>
      <c r="P41" s="82" t="s">
        <v>45</v>
      </c>
      <c r="Q41" s="82">
        <v>63.25</v>
      </c>
      <c r="R41" s="82">
        <v>0</v>
      </c>
      <c r="S41" s="82">
        <v>100</v>
      </c>
      <c r="T41" s="95">
        <v>18.02</v>
      </c>
      <c r="U41" s="95">
        <v>7</v>
      </c>
      <c r="V41" s="95">
        <v>6.9</v>
      </c>
      <c r="W41" s="100">
        <v>3</v>
      </c>
      <c r="X41" s="100">
        <v>2</v>
      </c>
      <c r="Y41" s="300"/>
      <c r="Z41" s="298"/>
    </row>
    <row r="42" spans="1:26" ht="56.25" customHeight="1" x14ac:dyDescent="0.45">
      <c r="A42" s="178" t="s">
        <v>125</v>
      </c>
      <c r="B42" s="253"/>
      <c r="C42" s="80" t="s">
        <v>474</v>
      </c>
      <c r="D42" s="87"/>
      <c r="E42" s="181">
        <f>SUM(E43:E70)</f>
        <v>41.940230000000007</v>
      </c>
      <c r="F42" s="181">
        <f>SUM(F43:F70)</f>
        <v>41.940230000000007</v>
      </c>
      <c r="G42" s="295"/>
      <c r="H42" s="295"/>
      <c r="I42" s="176">
        <f>SUM(I43:I70)</f>
        <v>524620.83689999999</v>
      </c>
      <c r="J42" s="179">
        <f>SUM(J43:J70)</f>
        <v>524620.83689999999</v>
      </c>
      <c r="K42" s="82" t="s">
        <v>45</v>
      </c>
      <c r="L42" s="82" t="s">
        <v>45</v>
      </c>
      <c r="M42" s="108">
        <f>SUM(M43:M70)</f>
        <v>524620.83689999999</v>
      </c>
      <c r="N42" s="82" t="s">
        <v>45</v>
      </c>
      <c r="O42" s="82" t="s">
        <v>45</v>
      </c>
      <c r="P42" s="82" t="s">
        <v>45</v>
      </c>
      <c r="Q42" s="82">
        <f>SUM(Q43:Q70)</f>
        <v>6069.57</v>
      </c>
      <c r="R42" s="82">
        <f>SUM(R43:R70)</f>
        <v>0</v>
      </c>
      <c r="S42" s="94"/>
      <c r="T42" s="95"/>
      <c r="U42" s="95"/>
      <c r="V42" s="95"/>
      <c r="W42" s="100"/>
      <c r="X42" s="100"/>
      <c r="Y42" s="300"/>
      <c r="Z42" s="298"/>
    </row>
    <row r="43" spans="1:26" ht="56.25" customHeight="1" outlineLevel="1" x14ac:dyDescent="0.45">
      <c r="A43" s="180" t="s">
        <v>126</v>
      </c>
      <c r="B43" s="253"/>
      <c r="C43" s="86" t="s">
        <v>475</v>
      </c>
      <c r="D43" s="87" t="s">
        <v>470</v>
      </c>
      <c r="E43" s="110">
        <v>7.5380000000000003</v>
      </c>
      <c r="F43" s="110">
        <v>7.5380000000000003</v>
      </c>
      <c r="G43" s="295"/>
      <c r="H43" s="295"/>
      <c r="I43" s="115">
        <v>71538.292000000001</v>
      </c>
      <c r="J43" s="88">
        <v>71538.292000000001</v>
      </c>
      <c r="K43" s="82" t="s">
        <v>45</v>
      </c>
      <c r="L43" s="82" t="s">
        <v>45</v>
      </c>
      <c r="M43" s="88">
        <v>71538.292000000001</v>
      </c>
      <c r="N43" s="82" t="s">
        <v>45</v>
      </c>
      <c r="O43" s="82" t="s">
        <v>45</v>
      </c>
      <c r="P43" s="82" t="s">
        <v>45</v>
      </c>
      <c r="Q43" s="82"/>
      <c r="R43" s="82"/>
      <c r="S43" s="82">
        <v>100</v>
      </c>
      <c r="T43" s="82">
        <v>0</v>
      </c>
      <c r="U43" s="103">
        <v>8.5</v>
      </c>
      <c r="V43" s="103">
        <v>8.4</v>
      </c>
      <c r="W43" s="82">
        <v>3</v>
      </c>
      <c r="X43" s="82">
        <v>1</v>
      </c>
      <c r="Y43" s="300"/>
      <c r="Z43" s="298"/>
    </row>
    <row r="44" spans="1:26" ht="51" customHeight="1" outlineLevel="1" x14ac:dyDescent="0.45">
      <c r="A44" s="307" t="s">
        <v>127</v>
      </c>
      <c r="B44" s="253"/>
      <c r="C44" s="86" t="s">
        <v>476</v>
      </c>
      <c r="D44" s="87" t="s">
        <v>470</v>
      </c>
      <c r="E44" s="255">
        <v>4.423</v>
      </c>
      <c r="F44" s="255">
        <v>4.423</v>
      </c>
      <c r="G44" s="295"/>
      <c r="H44" s="295"/>
      <c r="I44" s="115">
        <v>50200</v>
      </c>
      <c r="J44" s="88">
        <v>50200</v>
      </c>
      <c r="K44" s="82" t="s">
        <v>45</v>
      </c>
      <c r="L44" s="82" t="s">
        <v>45</v>
      </c>
      <c r="M44" s="88">
        <v>50200</v>
      </c>
      <c r="N44" s="82" t="s">
        <v>45</v>
      </c>
      <c r="O44" s="82" t="s">
        <v>45</v>
      </c>
      <c r="P44" s="82" t="s">
        <v>45</v>
      </c>
      <c r="Q44" s="82">
        <v>139</v>
      </c>
      <c r="R44" s="82">
        <v>0</v>
      </c>
      <c r="S44" s="95">
        <v>86</v>
      </c>
      <c r="T44" s="95">
        <v>63.42</v>
      </c>
      <c r="U44" s="103">
        <v>5.5</v>
      </c>
      <c r="V44" s="103">
        <v>5.5</v>
      </c>
      <c r="W44" s="105">
        <v>5</v>
      </c>
      <c r="X44" s="105">
        <v>2</v>
      </c>
      <c r="Y44" s="300"/>
      <c r="Z44" s="298"/>
    </row>
    <row r="45" spans="1:26" ht="51" customHeight="1" outlineLevel="1" x14ac:dyDescent="0.45">
      <c r="A45" s="309"/>
      <c r="B45" s="253"/>
      <c r="C45" s="86" t="s">
        <v>477</v>
      </c>
      <c r="D45" s="88" t="s">
        <v>478</v>
      </c>
      <c r="E45" s="255"/>
      <c r="F45" s="255"/>
      <c r="G45" s="295"/>
      <c r="H45" s="295"/>
      <c r="I45" s="115">
        <v>1251.0999999999999</v>
      </c>
      <c r="J45" s="88">
        <v>1251.0999999999999</v>
      </c>
      <c r="K45" s="82" t="s">
        <v>45</v>
      </c>
      <c r="L45" s="82" t="s">
        <v>45</v>
      </c>
      <c r="M45" s="88">
        <v>1251.0999999999999</v>
      </c>
      <c r="N45" s="82" t="s">
        <v>45</v>
      </c>
      <c r="O45" s="82" t="s">
        <v>45</v>
      </c>
      <c r="P45" s="82" t="s">
        <v>45</v>
      </c>
      <c r="Q45" s="82" t="s">
        <v>45</v>
      </c>
      <c r="R45" s="82" t="s">
        <v>45</v>
      </c>
      <c r="S45" s="82" t="s">
        <v>45</v>
      </c>
      <c r="T45" s="82" t="s">
        <v>45</v>
      </c>
      <c r="U45" s="82" t="s">
        <v>45</v>
      </c>
      <c r="V45" s="82" t="s">
        <v>45</v>
      </c>
      <c r="W45" s="82" t="s">
        <v>45</v>
      </c>
      <c r="X45" s="82" t="s">
        <v>45</v>
      </c>
      <c r="Y45" s="300"/>
      <c r="Z45" s="298"/>
    </row>
    <row r="46" spans="1:26" ht="51" customHeight="1" outlineLevel="1" x14ac:dyDescent="0.45">
      <c r="A46" s="308"/>
      <c r="B46" s="253"/>
      <c r="C46" s="86" t="s">
        <v>479</v>
      </c>
      <c r="D46" s="114" t="s">
        <v>480</v>
      </c>
      <c r="E46" s="255"/>
      <c r="F46" s="255"/>
      <c r="G46" s="295"/>
      <c r="H46" s="295"/>
      <c r="I46" s="115">
        <v>214.6</v>
      </c>
      <c r="J46" s="88">
        <v>214.6</v>
      </c>
      <c r="K46" s="82" t="s">
        <v>45</v>
      </c>
      <c r="L46" s="82" t="s">
        <v>45</v>
      </c>
      <c r="M46" s="88">
        <v>214.6</v>
      </c>
      <c r="N46" s="82" t="s">
        <v>45</v>
      </c>
      <c r="O46" s="82" t="s">
        <v>45</v>
      </c>
      <c r="P46" s="82" t="s">
        <v>45</v>
      </c>
      <c r="Q46" s="82" t="s">
        <v>45</v>
      </c>
      <c r="R46" s="82" t="s">
        <v>45</v>
      </c>
      <c r="S46" s="82" t="s">
        <v>45</v>
      </c>
      <c r="T46" s="82" t="s">
        <v>45</v>
      </c>
      <c r="U46" s="82" t="s">
        <v>45</v>
      </c>
      <c r="V46" s="82" t="s">
        <v>45</v>
      </c>
      <c r="W46" s="82" t="s">
        <v>45</v>
      </c>
      <c r="X46" s="82" t="s">
        <v>45</v>
      </c>
      <c r="Y46" s="300"/>
      <c r="Z46" s="298"/>
    </row>
    <row r="47" spans="1:26" ht="51" customHeight="1" outlineLevel="1" x14ac:dyDescent="0.45">
      <c r="A47" s="307" t="s">
        <v>128</v>
      </c>
      <c r="B47" s="253"/>
      <c r="C47" s="86" t="s">
        <v>481</v>
      </c>
      <c r="D47" s="87" t="s">
        <v>470</v>
      </c>
      <c r="E47" s="255">
        <v>5.0911</v>
      </c>
      <c r="F47" s="255">
        <v>5.0911</v>
      </c>
      <c r="G47" s="295"/>
      <c r="H47" s="295"/>
      <c r="I47" s="115">
        <v>81530.37</v>
      </c>
      <c r="J47" s="88">
        <v>81530.37</v>
      </c>
      <c r="K47" s="82" t="s">
        <v>45</v>
      </c>
      <c r="L47" s="82" t="s">
        <v>45</v>
      </c>
      <c r="M47" s="88">
        <v>81530.37</v>
      </c>
      <c r="N47" s="82" t="s">
        <v>45</v>
      </c>
      <c r="O47" s="82" t="s">
        <v>45</v>
      </c>
      <c r="P47" s="82" t="s">
        <v>45</v>
      </c>
      <c r="Q47" s="82">
        <v>154</v>
      </c>
      <c r="R47" s="82">
        <v>0</v>
      </c>
      <c r="S47" s="82">
        <v>100</v>
      </c>
      <c r="T47" s="82">
        <v>9.73</v>
      </c>
      <c r="U47" s="103">
        <v>9</v>
      </c>
      <c r="V47" s="103">
        <v>8</v>
      </c>
      <c r="W47" s="105">
        <v>5</v>
      </c>
      <c r="X47" s="105">
        <v>2</v>
      </c>
      <c r="Y47" s="300"/>
      <c r="Z47" s="298"/>
    </row>
    <row r="48" spans="1:26" ht="51" customHeight="1" outlineLevel="1" x14ac:dyDescent="0.45">
      <c r="A48" s="309"/>
      <c r="B48" s="253"/>
      <c r="C48" s="86" t="s">
        <v>482</v>
      </c>
      <c r="D48" s="88" t="s">
        <v>478</v>
      </c>
      <c r="E48" s="255"/>
      <c r="F48" s="255"/>
      <c r="G48" s="295"/>
      <c r="H48" s="295"/>
      <c r="I48" s="115">
        <v>2051.1999999999998</v>
      </c>
      <c r="J48" s="88">
        <v>2051.1999999999998</v>
      </c>
      <c r="K48" s="82" t="s">
        <v>45</v>
      </c>
      <c r="L48" s="82" t="s">
        <v>45</v>
      </c>
      <c r="M48" s="88">
        <v>2051.1999999999998</v>
      </c>
      <c r="N48" s="82" t="s">
        <v>45</v>
      </c>
      <c r="O48" s="82" t="s">
        <v>45</v>
      </c>
      <c r="P48" s="82" t="s">
        <v>45</v>
      </c>
      <c r="Q48" s="82" t="s">
        <v>45</v>
      </c>
      <c r="R48" s="82" t="s">
        <v>45</v>
      </c>
      <c r="S48" s="82" t="s">
        <v>45</v>
      </c>
      <c r="T48" s="82" t="s">
        <v>45</v>
      </c>
      <c r="U48" s="82" t="s">
        <v>45</v>
      </c>
      <c r="V48" s="82" t="s">
        <v>45</v>
      </c>
      <c r="W48" s="82" t="s">
        <v>45</v>
      </c>
      <c r="X48" s="82" t="s">
        <v>45</v>
      </c>
      <c r="Y48" s="300"/>
      <c r="Z48" s="298"/>
    </row>
    <row r="49" spans="1:26" ht="51" customHeight="1" outlineLevel="1" x14ac:dyDescent="0.45">
      <c r="A49" s="308"/>
      <c r="B49" s="253"/>
      <c r="C49" s="86" t="s">
        <v>483</v>
      </c>
      <c r="D49" s="114" t="s">
        <v>480</v>
      </c>
      <c r="E49" s="255"/>
      <c r="F49" s="255"/>
      <c r="G49" s="295"/>
      <c r="H49" s="295"/>
      <c r="I49" s="115">
        <v>348</v>
      </c>
      <c r="J49" s="88">
        <v>348</v>
      </c>
      <c r="K49" s="82" t="s">
        <v>45</v>
      </c>
      <c r="L49" s="82" t="s">
        <v>45</v>
      </c>
      <c r="M49" s="88">
        <v>348</v>
      </c>
      <c r="N49" s="82" t="s">
        <v>45</v>
      </c>
      <c r="O49" s="82" t="s">
        <v>45</v>
      </c>
      <c r="P49" s="82" t="s">
        <v>45</v>
      </c>
      <c r="Q49" s="82" t="s">
        <v>45</v>
      </c>
      <c r="R49" s="82" t="s">
        <v>45</v>
      </c>
      <c r="S49" s="82" t="s">
        <v>45</v>
      </c>
      <c r="T49" s="82" t="s">
        <v>45</v>
      </c>
      <c r="U49" s="82" t="s">
        <v>45</v>
      </c>
      <c r="V49" s="82" t="s">
        <v>45</v>
      </c>
      <c r="W49" s="82" t="s">
        <v>45</v>
      </c>
      <c r="X49" s="82" t="s">
        <v>45</v>
      </c>
      <c r="Y49" s="300"/>
      <c r="Z49" s="298"/>
    </row>
    <row r="50" spans="1:26" ht="51" customHeight="1" outlineLevel="1" x14ac:dyDescent="0.45">
      <c r="A50" s="307" t="s">
        <v>129</v>
      </c>
      <c r="B50" s="253"/>
      <c r="C50" s="86" t="s">
        <v>484</v>
      </c>
      <c r="D50" s="87" t="s">
        <v>470</v>
      </c>
      <c r="E50" s="262">
        <v>5.8561300000000003</v>
      </c>
      <c r="F50" s="262">
        <v>5.8561300000000003</v>
      </c>
      <c r="G50" s="295"/>
      <c r="H50" s="295"/>
      <c r="I50" s="115">
        <v>42900</v>
      </c>
      <c r="J50" s="88">
        <v>42900</v>
      </c>
      <c r="K50" s="82" t="s">
        <v>45</v>
      </c>
      <c r="L50" s="82" t="s">
        <v>45</v>
      </c>
      <c r="M50" s="88">
        <v>42900</v>
      </c>
      <c r="N50" s="82" t="s">
        <v>45</v>
      </c>
      <c r="O50" s="82" t="s">
        <v>45</v>
      </c>
      <c r="P50" s="82" t="s">
        <v>45</v>
      </c>
      <c r="Q50" s="82">
        <v>139</v>
      </c>
      <c r="R50" s="82">
        <v>0</v>
      </c>
      <c r="S50" s="82">
        <v>100</v>
      </c>
      <c r="T50" s="82">
        <v>28.88</v>
      </c>
      <c r="U50" s="103">
        <v>5.5</v>
      </c>
      <c r="V50" s="103">
        <v>5</v>
      </c>
      <c r="W50" s="105">
        <v>5</v>
      </c>
      <c r="X50" s="105">
        <v>2</v>
      </c>
      <c r="Y50" s="300"/>
      <c r="Z50" s="298"/>
    </row>
    <row r="51" spans="1:26" ht="51" customHeight="1" outlineLevel="1" x14ac:dyDescent="0.45">
      <c r="A51" s="309"/>
      <c r="B51" s="253"/>
      <c r="C51" s="86" t="s">
        <v>485</v>
      </c>
      <c r="D51" s="88" t="s">
        <v>478</v>
      </c>
      <c r="E51" s="262"/>
      <c r="F51" s="262"/>
      <c r="G51" s="295"/>
      <c r="H51" s="295"/>
      <c r="I51" s="115">
        <v>1150</v>
      </c>
      <c r="J51" s="88">
        <v>1150</v>
      </c>
      <c r="K51" s="82" t="s">
        <v>45</v>
      </c>
      <c r="L51" s="82" t="s">
        <v>45</v>
      </c>
      <c r="M51" s="88">
        <v>1150</v>
      </c>
      <c r="N51" s="82" t="s">
        <v>45</v>
      </c>
      <c r="O51" s="82" t="s">
        <v>45</v>
      </c>
      <c r="P51" s="82" t="s">
        <v>45</v>
      </c>
      <c r="Q51" s="82" t="s">
        <v>45</v>
      </c>
      <c r="R51" s="82" t="s">
        <v>45</v>
      </c>
      <c r="S51" s="82" t="s">
        <v>45</v>
      </c>
      <c r="T51" s="82" t="s">
        <v>45</v>
      </c>
      <c r="U51" s="82" t="s">
        <v>45</v>
      </c>
      <c r="V51" s="82" t="s">
        <v>45</v>
      </c>
      <c r="W51" s="82" t="s">
        <v>45</v>
      </c>
      <c r="X51" s="82" t="s">
        <v>45</v>
      </c>
      <c r="Y51" s="300"/>
      <c r="Z51" s="298"/>
    </row>
    <row r="52" spans="1:26" ht="51" customHeight="1" outlineLevel="1" x14ac:dyDescent="0.45">
      <c r="A52" s="308"/>
      <c r="B52" s="253"/>
      <c r="C52" s="86" t="s">
        <v>486</v>
      </c>
      <c r="D52" s="114" t="s">
        <v>480</v>
      </c>
      <c r="E52" s="262"/>
      <c r="F52" s="262"/>
      <c r="G52" s="295"/>
      <c r="H52" s="295"/>
      <c r="I52" s="115">
        <v>183</v>
      </c>
      <c r="J52" s="88">
        <v>183</v>
      </c>
      <c r="K52" s="82" t="s">
        <v>45</v>
      </c>
      <c r="L52" s="82" t="s">
        <v>45</v>
      </c>
      <c r="M52" s="88">
        <v>183</v>
      </c>
      <c r="N52" s="82" t="s">
        <v>45</v>
      </c>
      <c r="O52" s="82" t="s">
        <v>45</v>
      </c>
      <c r="P52" s="82" t="s">
        <v>45</v>
      </c>
      <c r="Q52" s="82" t="s">
        <v>45</v>
      </c>
      <c r="R52" s="82" t="s">
        <v>45</v>
      </c>
      <c r="S52" s="82" t="s">
        <v>45</v>
      </c>
      <c r="T52" s="82" t="s">
        <v>45</v>
      </c>
      <c r="U52" s="82" t="s">
        <v>45</v>
      </c>
      <c r="V52" s="82" t="s">
        <v>45</v>
      </c>
      <c r="W52" s="82" t="s">
        <v>45</v>
      </c>
      <c r="X52" s="82" t="s">
        <v>45</v>
      </c>
      <c r="Y52" s="300"/>
      <c r="Z52" s="298"/>
    </row>
    <row r="53" spans="1:26" ht="51" customHeight="1" outlineLevel="1" x14ac:dyDescent="0.45">
      <c r="A53" s="307" t="s">
        <v>130</v>
      </c>
      <c r="B53" s="253"/>
      <c r="C53" s="86" t="s">
        <v>487</v>
      </c>
      <c r="D53" s="87" t="s">
        <v>470</v>
      </c>
      <c r="E53" s="255">
        <v>2.3929999999999998</v>
      </c>
      <c r="F53" s="255">
        <v>2.3929999999999998</v>
      </c>
      <c r="G53" s="295"/>
      <c r="H53" s="295"/>
      <c r="I53" s="115">
        <v>30147</v>
      </c>
      <c r="J53" s="88">
        <v>30147</v>
      </c>
      <c r="K53" s="82" t="s">
        <v>45</v>
      </c>
      <c r="L53" s="82" t="s">
        <v>45</v>
      </c>
      <c r="M53" s="88">
        <v>30147</v>
      </c>
      <c r="N53" s="82" t="s">
        <v>45</v>
      </c>
      <c r="O53" s="82" t="s">
        <v>45</v>
      </c>
      <c r="P53" s="82" t="s">
        <v>45</v>
      </c>
      <c r="Q53" s="82">
        <v>1311.7</v>
      </c>
      <c r="R53" s="82">
        <v>0</v>
      </c>
      <c r="S53" s="82">
        <v>100</v>
      </c>
      <c r="T53" s="82">
        <v>89.78</v>
      </c>
      <c r="U53" s="177"/>
      <c r="V53" s="177"/>
      <c r="W53" s="105">
        <v>5</v>
      </c>
      <c r="X53" s="105">
        <v>1</v>
      </c>
      <c r="Y53" s="300"/>
      <c r="Z53" s="298"/>
    </row>
    <row r="54" spans="1:26" ht="51" customHeight="1" outlineLevel="1" x14ac:dyDescent="0.45">
      <c r="A54" s="309"/>
      <c r="B54" s="253"/>
      <c r="C54" s="86" t="s">
        <v>488</v>
      </c>
      <c r="D54" s="88" t="s">
        <v>478</v>
      </c>
      <c r="E54" s="255"/>
      <c r="F54" s="255"/>
      <c r="G54" s="295"/>
      <c r="H54" s="295"/>
      <c r="I54" s="115">
        <v>906</v>
      </c>
      <c r="J54" s="88">
        <v>906</v>
      </c>
      <c r="K54" s="82" t="s">
        <v>45</v>
      </c>
      <c r="L54" s="82" t="s">
        <v>45</v>
      </c>
      <c r="M54" s="88">
        <v>906</v>
      </c>
      <c r="N54" s="82" t="s">
        <v>45</v>
      </c>
      <c r="O54" s="82" t="s">
        <v>45</v>
      </c>
      <c r="P54" s="82" t="s">
        <v>45</v>
      </c>
      <c r="Q54" s="82" t="s">
        <v>45</v>
      </c>
      <c r="R54" s="82" t="s">
        <v>45</v>
      </c>
      <c r="S54" s="82" t="s">
        <v>45</v>
      </c>
      <c r="T54" s="82" t="s">
        <v>45</v>
      </c>
      <c r="U54" s="82" t="s">
        <v>45</v>
      </c>
      <c r="V54" s="82" t="s">
        <v>45</v>
      </c>
      <c r="W54" s="82" t="s">
        <v>45</v>
      </c>
      <c r="X54" s="82" t="s">
        <v>45</v>
      </c>
      <c r="Y54" s="300"/>
      <c r="Z54" s="298"/>
    </row>
    <row r="55" spans="1:26" ht="51" customHeight="1" outlineLevel="1" x14ac:dyDescent="0.45">
      <c r="A55" s="308"/>
      <c r="B55" s="253"/>
      <c r="C55" s="86" t="s">
        <v>489</v>
      </c>
      <c r="D55" s="114" t="s">
        <v>480</v>
      </c>
      <c r="E55" s="255"/>
      <c r="F55" s="255"/>
      <c r="G55" s="295"/>
      <c r="H55" s="295"/>
      <c r="I55" s="115">
        <v>313</v>
      </c>
      <c r="J55" s="88">
        <v>313</v>
      </c>
      <c r="K55" s="82" t="s">
        <v>45</v>
      </c>
      <c r="L55" s="82" t="s">
        <v>45</v>
      </c>
      <c r="M55" s="88">
        <v>313</v>
      </c>
      <c r="N55" s="82" t="s">
        <v>45</v>
      </c>
      <c r="O55" s="82" t="s">
        <v>45</v>
      </c>
      <c r="P55" s="82" t="s">
        <v>45</v>
      </c>
      <c r="Q55" s="82" t="s">
        <v>45</v>
      </c>
      <c r="R55" s="82" t="s">
        <v>45</v>
      </c>
      <c r="S55" s="82" t="s">
        <v>45</v>
      </c>
      <c r="T55" s="82" t="s">
        <v>45</v>
      </c>
      <c r="U55" s="82" t="s">
        <v>45</v>
      </c>
      <c r="V55" s="82" t="s">
        <v>45</v>
      </c>
      <c r="W55" s="82" t="s">
        <v>45</v>
      </c>
      <c r="X55" s="82" t="s">
        <v>45</v>
      </c>
      <c r="Y55" s="300"/>
      <c r="Z55" s="298"/>
    </row>
    <row r="56" spans="1:26" ht="51" customHeight="1" outlineLevel="1" x14ac:dyDescent="0.45">
      <c r="A56" s="307" t="s">
        <v>131</v>
      </c>
      <c r="B56" s="253"/>
      <c r="C56" s="86" t="s">
        <v>490</v>
      </c>
      <c r="D56" s="87" t="s">
        <v>470</v>
      </c>
      <c r="E56" s="255">
        <v>1.121</v>
      </c>
      <c r="F56" s="255">
        <v>1.121</v>
      </c>
      <c r="G56" s="295"/>
      <c r="H56" s="295"/>
      <c r="I56" s="115">
        <v>28691</v>
      </c>
      <c r="J56" s="88">
        <v>28691</v>
      </c>
      <c r="K56" s="82" t="s">
        <v>45</v>
      </c>
      <c r="L56" s="82" t="s">
        <v>45</v>
      </c>
      <c r="M56" s="88">
        <v>28691</v>
      </c>
      <c r="N56" s="82" t="s">
        <v>45</v>
      </c>
      <c r="O56" s="82" t="s">
        <v>45</v>
      </c>
      <c r="P56" s="82" t="s">
        <v>45</v>
      </c>
      <c r="Q56" s="82">
        <v>667.67</v>
      </c>
      <c r="R56" s="82">
        <v>0</v>
      </c>
      <c r="S56" s="82">
        <v>100</v>
      </c>
      <c r="T56" s="82">
        <v>42.88</v>
      </c>
      <c r="U56" s="177"/>
      <c r="V56" s="177"/>
      <c r="W56" s="105">
        <v>3</v>
      </c>
      <c r="X56" s="105">
        <v>1</v>
      </c>
      <c r="Y56" s="300"/>
      <c r="Z56" s="298"/>
    </row>
    <row r="57" spans="1:26" ht="51" customHeight="1" outlineLevel="1" x14ac:dyDescent="0.45">
      <c r="A57" s="309"/>
      <c r="B57" s="253"/>
      <c r="C57" s="86" t="s">
        <v>491</v>
      </c>
      <c r="D57" s="88" t="s">
        <v>478</v>
      </c>
      <c r="E57" s="255"/>
      <c r="F57" s="255"/>
      <c r="G57" s="295"/>
      <c r="H57" s="295"/>
      <c r="I57" s="115">
        <v>862</v>
      </c>
      <c r="J57" s="88">
        <v>862</v>
      </c>
      <c r="K57" s="82" t="s">
        <v>45</v>
      </c>
      <c r="L57" s="82" t="s">
        <v>45</v>
      </c>
      <c r="M57" s="88">
        <v>862</v>
      </c>
      <c r="N57" s="82" t="s">
        <v>45</v>
      </c>
      <c r="O57" s="82" t="s">
        <v>45</v>
      </c>
      <c r="P57" s="82" t="s">
        <v>45</v>
      </c>
      <c r="Q57" s="82" t="s">
        <v>45</v>
      </c>
      <c r="R57" s="82" t="s">
        <v>45</v>
      </c>
      <c r="S57" s="82" t="s">
        <v>45</v>
      </c>
      <c r="T57" s="82" t="s">
        <v>45</v>
      </c>
      <c r="U57" s="82" t="s">
        <v>45</v>
      </c>
      <c r="V57" s="82" t="s">
        <v>45</v>
      </c>
      <c r="W57" s="82" t="s">
        <v>45</v>
      </c>
      <c r="X57" s="82" t="s">
        <v>45</v>
      </c>
      <c r="Y57" s="300"/>
      <c r="Z57" s="298"/>
    </row>
    <row r="58" spans="1:26" ht="51" customHeight="1" outlineLevel="1" x14ac:dyDescent="0.45">
      <c r="A58" s="308"/>
      <c r="B58" s="253"/>
      <c r="C58" s="86" t="s">
        <v>492</v>
      </c>
      <c r="D58" s="114" t="s">
        <v>480</v>
      </c>
      <c r="E58" s="255"/>
      <c r="F58" s="255"/>
      <c r="G58" s="295"/>
      <c r="H58" s="295"/>
      <c r="I58" s="115">
        <v>298</v>
      </c>
      <c r="J58" s="88">
        <v>298</v>
      </c>
      <c r="K58" s="82" t="s">
        <v>45</v>
      </c>
      <c r="L58" s="82" t="s">
        <v>45</v>
      </c>
      <c r="M58" s="88">
        <v>298</v>
      </c>
      <c r="N58" s="82" t="s">
        <v>45</v>
      </c>
      <c r="O58" s="82" t="s">
        <v>45</v>
      </c>
      <c r="P58" s="82" t="s">
        <v>45</v>
      </c>
      <c r="Q58" s="82" t="s">
        <v>45</v>
      </c>
      <c r="R58" s="82" t="s">
        <v>45</v>
      </c>
      <c r="S58" s="82" t="s">
        <v>45</v>
      </c>
      <c r="T58" s="82" t="s">
        <v>45</v>
      </c>
      <c r="U58" s="82" t="s">
        <v>45</v>
      </c>
      <c r="V58" s="82" t="s">
        <v>45</v>
      </c>
      <c r="W58" s="82" t="s">
        <v>45</v>
      </c>
      <c r="X58" s="82" t="s">
        <v>45</v>
      </c>
      <c r="Y58" s="300"/>
      <c r="Z58" s="298"/>
    </row>
    <row r="59" spans="1:26" ht="51" customHeight="1" outlineLevel="1" x14ac:dyDescent="0.45">
      <c r="A59" s="307" t="s">
        <v>132</v>
      </c>
      <c r="B59" s="253"/>
      <c r="C59" s="86" t="s">
        <v>493</v>
      </c>
      <c r="D59" s="87" t="s">
        <v>470</v>
      </c>
      <c r="E59" s="255">
        <v>0.45200000000000001</v>
      </c>
      <c r="F59" s="255">
        <v>0.45200000000000001</v>
      </c>
      <c r="G59" s="295"/>
      <c r="H59" s="295"/>
      <c r="I59" s="115">
        <v>12670.2749</v>
      </c>
      <c r="J59" s="88">
        <v>12670.2749</v>
      </c>
      <c r="K59" s="82" t="s">
        <v>45</v>
      </c>
      <c r="L59" s="82" t="s">
        <v>45</v>
      </c>
      <c r="M59" s="88">
        <v>12670.2749</v>
      </c>
      <c r="N59" s="82" t="s">
        <v>45</v>
      </c>
      <c r="O59" s="82" t="s">
        <v>45</v>
      </c>
      <c r="P59" s="82" t="s">
        <v>45</v>
      </c>
      <c r="Q59" s="82">
        <v>559.79999999999995</v>
      </c>
      <c r="R59" s="82">
        <v>0</v>
      </c>
      <c r="S59" s="82">
        <v>100</v>
      </c>
      <c r="T59" s="82">
        <v>0</v>
      </c>
      <c r="U59" s="177"/>
      <c r="V59" s="177"/>
      <c r="W59" s="105">
        <v>0</v>
      </c>
      <c r="X59" s="105">
        <v>0</v>
      </c>
      <c r="Y59" s="300"/>
      <c r="Z59" s="298"/>
    </row>
    <row r="60" spans="1:26" ht="92.25" customHeight="1" outlineLevel="1" x14ac:dyDescent="0.45">
      <c r="A60" s="309"/>
      <c r="B60" s="253"/>
      <c r="C60" s="112" t="s">
        <v>494</v>
      </c>
      <c r="D60" s="88" t="s">
        <v>478</v>
      </c>
      <c r="E60" s="255"/>
      <c r="F60" s="255"/>
      <c r="G60" s="295"/>
      <c r="H60" s="295"/>
      <c r="I60" s="114">
        <v>412</v>
      </c>
      <c r="J60" s="114">
        <v>412</v>
      </c>
      <c r="K60" s="82" t="s">
        <v>45</v>
      </c>
      <c r="L60" s="82" t="s">
        <v>45</v>
      </c>
      <c r="M60" s="113">
        <v>412</v>
      </c>
      <c r="N60" s="82" t="s">
        <v>45</v>
      </c>
      <c r="O60" s="82" t="s">
        <v>45</v>
      </c>
      <c r="P60" s="82" t="s">
        <v>45</v>
      </c>
      <c r="Q60" s="82" t="s">
        <v>45</v>
      </c>
      <c r="R60" s="82" t="s">
        <v>45</v>
      </c>
      <c r="S60" s="82" t="s">
        <v>45</v>
      </c>
      <c r="T60" s="82" t="s">
        <v>45</v>
      </c>
      <c r="U60" s="82" t="s">
        <v>45</v>
      </c>
      <c r="V60" s="82" t="s">
        <v>45</v>
      </c>
      <c r="W60" s="82" t="s">
        <v>45</v>
      </c>
      <c r="X60" s="82" t="s">
        <v>45</v>
      </c>
      <c r="Y60" s="300"/>
      <c r="Z60" s="298"/>
    </row>
    <row r="61" spans="1:26" ht="81" customHeight="1" outlineLevel="1" x14ac:dyDescent="0.45">
      <c r="A61" s="308"/>
      <c r="B61" s="253"/>
      <c r="C61" s="112" t="s">
        <v>495</v>
      </c>
      <c r="D61" s="114" t="s">
        <v>480</v>
      </c>
      <c r="E61" s="255"/>
      <c r="F61" s="255"/>
      <c r="G61" s="295"/>
      <c r="H61" s="295"/>
      <c r="I61" s="114">
        <v>68</v>
      </c>
      <c r="J61" s="114">
        <v>68</v>
      </c>
      <c r="K61" s="82" t="s">
        <v>45</v>
      </c>
      <c r="L61" s="82" t="s">
        <v>45</v>
      </c>
      <c r="M61" s="114">
        <v>68</v>
      </c>
      <c r="N61" s="82" t="s">
        <v>45</v>
      </c>
      <c r="O61" s="82" t="s">
        <v>45</v>
      </c>
      <c r="P61" s="82" t="s">
        <v>45</v>
      </c>
      <c r="Q61" s="82" t="s">
        <v>45</v>
      </c>
      <c r="R61" s="82" t="s">
        <v>45</v>
      </c>
      <c r="S61" s="82" t="s">
        <v>45</v>
      </c>
      <c r="T61" s="82" t="s">
        <v>45</v>
      </c>
      <c r="U61" s="82" t="s">
        <v>45</v>
      </c>
      <c r="V61" s="82" t="s">
        <v>45</v>
      </c>
      <c r="W61" s="82" t="s">
        <v>45</v>
      </c>
      <c r="X61" s="82" t="s">
        <v>45</v>
      </c>
      <c r="Y61" s="300"/>
      <c r="Z61" s="298"/>
    </row>
    <row r="62" spans="1:26" ht="51" customHeight="1" outlineLevel="1" x14ac:dyDescent="0.45">
      <c r="A62" s="307" t="s">
        <v>133</v>
      </c>
      <c r="B62" s="253"/>
      <c r="C62" s="112" t="s">
        <v>496</v>
      </c>
      <c r="D62" s="87" t="s">
        <v>470</v>
      </c>
      <c r="E62" s="255">
        <v>3.54</v>
      </c>
      <c r="F62" s="255">
        <v>3.54</v>
      </c>
      <c r="G62" s="295"/>
      <c r="H62" s="295"/>
      <c r="I62" s="114">
        <v>54353</v>
      </c>
      <c r="J62" s="114">
        <v>54353</v>
      </c>
      <c r="K62" s="82" t="s">
        <v>45</v>
      </c>
      <c r="L62" s="82" t="s">
        <v>45</v>
      </c>
      <c r="M62" s="114">
        <v>54353</v>
      </c>
      <c r="N62" s="82" t="s">
        <v>45</v>
      </c>
      <c r="O62" s="82" t="s">
        <v>45</v>
      </c>
      <c r="P62" s="82" t="s">
        <v>45</v>
      </c>
      <c r="Q62" s="82">
        <v>642.70000000000005</v>
      </c>
      <c r="R62" s="82">
        <v>0</v>
      </c>
      <c r="S62" s="82">
        <v>100</v>
      </c>
      <c r="T62" s="82">
        <v>6.77</v>
      </c>
      <c r="U62" s="177"/>
      <c r="V62" s="177"/>
      <c r="W62" s="105">
        <v>0</v>
      </c>
      <c r="X62" s="105">
        <v>0</v>
      </c>
      <c r="Y62" s="300"/>
      <c r="Z62" s="298"/>
    </row>
    <row r="63" spans="1:26" ht="51" customHeight="1" outlineLevel="1" x14ac:dyDescent="0.45">
      <c r="A63" s="309"/>
      <c r="B63" s="253"/>
      <c r="C63" s="112" t="s">
        <v>497</v>
      </c>
      <c r="D63" s="88" t="s">
        <v>478</v>
      </c>
      <c r="E63" s="255"/>
      <c r="F63" s="255"/>
      <c r="G63" s="295"/>
      <c r="H63" s="295"/>
      <c r="I63" s="114">
        <v>1633</v>
      </c>
      <c r="J63" s="114">
        <v>1633</v>
      </c>
      <c r="K63" s="82" t="s">
        <v>45</v>
      </c>
      <c r="L63" s="82" t="s">
        <v>45</v>
      </c>
      <c r="M63" s="114">
        <v>1633</v>
      </c>
      <c r="N63" s="82" t="s">
        <v>45</v>
      </c>
      <c r="O63" s="82" t="s">
        <v>45</v>
      </c>
      <c r="P63" s="82" t="s">
        <v>45</v>
      </c>
      <c r="Q63" s="82" t="s">
        <v>45</v>
      </c>
      <c r="R63" s="82" t="s">
        <v>45</v>
      </c>
      <c r="S63" s="82" t="s">
        <v>45</v>
      </c>
      <c r="T63" s="82" t="s">
        <v>45</v>
      </c>
      <c r="U63" s="82" t="s">
        <v>45</v>
      </c>
      <c r="V63" s="82" t="s">
        <v>45</v>
      </c>
      <c r="W63" s="82" t="s">
        <v>45</v>
      </c>
      <c r="X63" s="82" t="s">
        <v>45</v>
      </c>
      <c r="Y63" s="300"/>
      <c r="Z63" s="298"/>
    </row>
    <row r="64" spans="1:26" ht="51" customHeight="1" outlineLevel="1" x14ac:dyDescent="0.45">
      <c r="A64" s="308"/>
      <c r="B64" s="253"/>
      <c r="C64" s="112" t="s">
        <v>498</v>
      </c>
      <c r="D64" s="114" t="s">
        <v>480</v>
      </c>
      <c r="E64" s="255"/>
      <c r="F64" s="255"/>
      <c r="G64" s="295"/>
      <c r="H64" s="295"/>
      <c r="I64" s="114">
        <v>564</v>
      </c>
      <c r="J64" s="114">
        <v>564</v>
      </c>
      <c r="K64" s="82" t="s">
        <v>45</v>
      </c>
      <c r="L64" s="82" t="s">
        <v>45</v>
      </c>
      <c r="M64" s="114">
        <v>564</v>
      </c>
      <c r="N64" s="82" t="s">
        <v>45</v>
      </c>
      <c r="O64" s="82" t="s">
        <v>45</v>
      </c>
      <c r="P64" s="82" t="s">
        <v>45</v>
      </c>
      <c r="Q64" s="82" t="s">
        <v>45</v>
      </c>
      <c r="R64" s="82" t="s">
        <v>45</v>
      </c>
      <c r="S64" s="82" t="s">
        <v>45</v>
      </c>
      <c r="T64" s="82" t="s">
        <v>45</v>
      </c>
      <c r="U64" s="82" t="s">
        <v>45</v>
      </c>
      <c r="V64" s="82" t="s">
        <v>45</v>
      </c>
      <c r="W64" s="82" t="s">
        <v>45</v>
      </c>
      <c r="X64" s="82" t="s">
        <v>45</v>
      </c>
      <c r="Y64" s="300"/>
      <c r="Z64" s="298"/>
    </row>
    <row r="65" spans="1:26" ht="51" customHeight="1" outlineLevel="1" x14ac:dyDescent="0.45">
      <c r="A65" s="307" t="s">
        <v>134</v>
      </c>
      <c r="B65" s="253"/>
      <c r="C65" s="112" t="s">
        <v>499</v>
      </c>
      <c r="D65" s="87" t="s">
        <v>470</v>
      </c>
      <c r="E65" s="255">
        <v>3.01</v>
      </c>
      <c r="F65" s="255">
        <v>3.01</v>
      </c>
      <c r="G65" s="295"/>
      <c r="H65" s="295"/>
      <c r="I65" s="114">
        <v>52805</v>
      </c>
      <c r="J65" s="114">
        <v>52805</v>
      </c>
      <c r="K65" s="82" t="s">
        <v>45</v>
      </c>
      <c r="L65" s="82" t="s">
        <v>45</v>
      </c>
      <c r="M65" s="114">
        <v>52805</v>
      </c>
      <c r="N65" s="82" t="s">
        <v>45</v>
      </c>
      <c r="O65" s="82" t="s">
        <v>45</v>
      </c>
      <c r="P65" s="82" t="s">
        <v>45</v>
      </c>
      <c r="Q65" s="82">
        <v>585.70000000000005</v>
      </c>
      <c r="R65" s="82">
        <v>0</v>
      </c>
      <c r="S65" s="82">
        <v>100</v>
      </c>
      <c r="T65" s="82">
        <v>19.04</v>
      </c>
      <c r="U65" s="177"/>
      <c r="V65" s="177"/>
      <c r="W65" s="105">
        <v>3</v>
      </c>
      <c r="X65" s="105">
        <v>3</v>
      </c>
      <c r="Y65" s="300"/>
      <c r="Z65" s="298"/>
    </row>
    <row r="66" spans="1:26" ht="51" customHeight="1" outlineLevel="1" x14ac:dyDescent="0.45">
      <c r="A66" s="309"/>
      <c r="B66" s="253"/>
      <c r="C66" s="112" t="s">
        <v>500</v>
      </c>
      <c r="D66" s="88" t="s">
        <v>478</v>
      </c>
      <c r="E66" s="255"/>
      <c r="F66" s="255"/>
      <c r="G66" s="295"/>
      <c r="H66" s="295"/>
      <c r="I66" s="114">
        <v>1710</v>
      </c>
      <c r="J66" s="114">
        <v>1710</v>
      </c>
      <c r="K66" s="82" t="s">
        <v>45</v>
      </c>
      <c r="L66" s="82" t="s">
        <v>45</v>
      </c>
      <c r="M66" s="114">
        <v>1710</v>
      </c>
      <c r="N66" s="82" t="s">
        <v>45</v>
      </c>
      <c r="O66" s="82" t="s">
        <v>45</v>
      </c>
      <c r="P66" s="82" t="s">
        <v>45</v>
      </c>
      <c r="Q66" s="82" t="s">
        <v>45</v>
      </c>
      <c r="R66" s="82" t="s">
        <v>45</v>
      </c>
      <c r="S66" s="82" t="s">
        <v>45</v>
      </c>
      <c r="T66" s="82" t="s">
        <v>45</v>
      </c>
      <c r="U66" s="82" t="s">
        <v>45</v>
      </c>
      <c r="V66" s="82" t="s">
        <v>45</v>
      </c>
      <c r="W66" s="82" t="s">
        <v>45</v>
      </c>
      <c r="X66" s="82" t="s">
        <v>45</v>
      </c>
      <c r="Y66" s="300"/>
      <c r="Z66" s="298"/>
    </row>
    <row r="67" spans="1:26" ht="51" customHeight="1" outlineLevel="1" x14ac:dyDescent="0.45">
      <c r="A67" s="308"/>
      <c r="B67" s="253"/>
      <c r="C67" s="112" t="s">
        <v>501</v>
      </c>
      <c r="D67" s="114" t="s">
        <v>480</v>
      </c>
      <c r="E67" s="255"/>
      <c r="F67" s="255"/>
      <c r="G67" s="295"/>
      <c r="H67" s="295"/>
      <c r="I67" s="114">
        <v>591</v>
      </c>
      <c r="J67" s="114">
        <v>591</v>
      </c>
      <c r="K67" s="82" t="s">
        <v>45</v>
      </c>
      <c r="L67" s="82" t="s">
        <v>45</v>
      </c>
      <c r="M67" s="114">
        <v>591</v>
      </c>
      <c r="N67" s="82" t="s">
        <v>45</v>
      </c>
      <c r="O67" s="82" t="s">
        <v>45</v>
      </c>
      <c r="P67" s="82" t="s">
        <v>45</v>
      </c>
      <c r="Q67" s="82" t="s">
        <v>45</v>
      </c>
      <c r="R67" s="82" t="s">
        <v>45</v>
      </c>
      <c r="S67" s="82" t="s">
        <v>45</v>
      </c>
      <c r="T67" s="82" t="s">
        <v>45</v>
      </c>
      <c r="U67" s="82" t="s">
        <v>45</v>
      </c>
      <c r="V67" s="82" t="s">
        <v>45</v>
      </c>
      <c r="W67" s="82" t="s">
        <v>45</v>
      </c>
      <c r="X67" s="82" t="s">
        <v>45</v>
      </c>
      <c r="Y67" s="300"/>
      <c r="Z67" s="298"/>
    </row>
    <row r="68" spans="1:26" ht="51" customHeight="1" outlineLevel="1" x14ac:dyDescent="0.45">
      <c r="A68" s="175" t="s">
        <v>135</v>
      </c>
      <c r="B68" s="253"/>
      <c r="C68" s="112" t="s">
        <v>502</v>
      </c>
      <c r="D68" s="87" t="s">
        <v>470</v>
      </c>
      <c r="E68" s="111">
        <v>6.609</v>
      </c>
      <c r="F68" s="111">
        <v>6.609</v>
      </c>
      <c r="G68" s="295"/>
      <c r="H68" s="295"/>
      <c r="I68" s="114">
        <v>55431</v>
      </c>
      <c r="J68" s="114">
        <v>55431</v>
      </c>
      <c r="K68" s="82" t="s">
        <v>45</v>
      </c>
      <c r="L68" s="82" t="s">
        <v>45</v>
      </c>
      <c r="M68" s="114">
        <v>55431</v>
      </c>
      <c r="N68" s="82" t="s">
        <v>45</v>
      </c>
      <c r="O68" s="82" t="s">
        <v>45</v>
      </c>
      <c r="P68" s="82" t="s">
        <v>45</v>
      </c>
      <c r="Q68" s="82">
        <v>778</v>
      </c>
      <c r="R68" s="82">
        <v>0</v>
      </c>
      <c r="S68" s="82">
        <v>100</v>
      </c>
      <c r="T68" s="82">
        <v>43.37</v>
      </c>
      <c r="U68" s="82" t="s">
        <v>45</v>
      </c>
      <c r="V68" s="82" t="s">
        <v>45</v>
      </c>
      <c r="W68" s="105">
        <v>2</v>
      </c>
      <c r="X68" s="105">
        <v>1</v>
      </c>
      <c r="Y68" s="300"/>
      <c r="Z68" s="298"/>
    </row>
    <row r="69" spans="1:26" ht="51" customHeight="1" outlineLevel="1" x14ac:dyDescent="0.45">
      <c r="A69" s="175" t="s">
        <v>136</v>
      </c>
      <c r="B69" s="253"/>
      <c r="C69" s="112" t="s">
        <v>503</v>
      </c>
      <c r="D69" s="87" t="s">
        <v>470</v>
      </c>
      <c r="E69" s="111">
        <v>0.85899999999999999</v>
      </c>
      <c r="F69" s="111">
        <v>0.85899999999999999</v>
      </c>
      <c r="G69" s="295"/>
      <c r="H69" s="295"/>
      <c r="I69" s="114">
        <v>22100</v>
      </c>
      <c r="J69" s="114">
        <v>22100</v>
      </c>
      <c r="K69" s="82" t="s">
        <v>45</v>
      </c>
      <c r="L69" s="82" t="s">
        <v>45</v>
      </c>
      <c r="M69" s="114">
        <v>22100</v>
      </c>
      <c r="N69" s="82" t="s">
        <v>45</v>
      </c>
      <c r="O69" s="82" t="s">
        <v>45</v>
      </c>
      <c r="P69" s="82" t="s">
        <v>45</v>
      </c>
      <c r="Q69" s="82">
        <v>935</v>
      </c>
      <c r="R69" s="82">
        <v>0</v>
      </c>
      <c r="S69" s="82">
        <v>100</v>
      </c>
      <c r="T69" s="82">
        <v>92.8</v>
      </c>
      <c r="U69" s="82" t="s">
        <v>45</v>
      </c>
      <c r="V69" s="82" t="s">
        <v>45</v>
      </c>
      <c r="W69" s="105">
        <v>2</v>
      </c>
      <c r="X69" s="105">
        <v>2</v>
      </c>
      <c r="Y69" s="300"/>
      <c r="Z69" s="298"/>
    </row>
    <row r="70" spans="1:26" ht="51" customHeight="1" outlineLevel="1" x14ac:dyDescent="0.45">
      <c r="A70" s="175" t="s">
        <v>137</v>
      </c>
      <c r="B70" s="253"/>
      <c r="C70" s="112" t="s">
        <v>504</v>
      </c>
      <c r="D70" s="87" t="s">
        <v>470</v>
      </c>
      <c r="E70" s="111">
        <v>1.048</v>
      </c>
      <c r="F70" s="111">
        <v>1.048</v>
      </c>
      <c r="G70" s="295"/>
      <c r="H70" s="295"/>
      <c r="I70" s="114">
        <v>9700</v>
      </c>
      <c r="J70" s="114">
        <v>9700</v>
      </c>
      <c r="K70" s="82" t="s">
        <v>45</v>
      </c>
      <c r="L70" s="82" t="s">
        <v>45</v>
      </c>
      <c r="M70" s="114">
        <v>9700</v>
      </c>
      <c r="N70" s="82" t="s">
        <v>45</v>
      </c>
      <c r="O70" s="82" t="s">
        <v>45</v>
      </c>
      <c r="P70" s="82" t="s">
        <v>45</v>
      </c>
      <c r="Q70" s="105">
        <v>157</v>
      </c>
      <c r="R70" s="82">
        <v>0</v>
      </c>
      <c r="S70" s="82">
        <v>92</v>
      </c>
      <c r="T70" s="103">
        <v>66.67</v>
      </c>
      <c r="U70" s="82" t="s">
        <v>45</v>
      </c>
      <c r="V70" s="82" t="s">
        <v>45</v>
      </c>
      <c r="W70" s="105">
        <v>2</v>
      </c>
      <c r="X70" s="105">
        <v>2</v>
      </c>
      <c r="Y70" s="300"/>
      <c r="Z70" s="298"/>
    </row>
    <row r="71" spans="1:26" ht="51" customHeight="1" x14ac:dyDescent="0.45">
      <c r="A71" s="173" t="s">
        <v>138</v>
      </c>
      <c r="B71" s="253"/>
      <c r="C71" s="80" t="s">
        <v>505</v>
      </c>
      <c r="D71" s="87"/>
      <c r="E71" s="181">
        <f>SUM(E72:E98)</f>
        <v>10.6149</v>
      </c>
      <c r="F71" s="181">
        <f>SUM(F72:F98)</f>
        <v>10.6149</v>
      </c>
      <c r="G71" s="295"/>
      <c r="H71" s="295"/>
      <c r="I71" s="82">
        <f>SUM(I72:I98)</f>
        <v>256526.97541000004</v>
      </c>
      <c r="J71" s="82">
        <f>SUM(J72:J98)</f>
        <v>256526.97541000004</v>
      </c>
      <c r="K71" s="82" t="s">
        <v>45</v>
      </c>
      <c r="L71" s="82" t="s">
        <v>45</v>
      </c>
      <c r="M71" s="84">
        <f>SUM(M72:M98)</f>
        <v>256526.97541000004</v>
      </c>
      <c r="N71" s="82" t="s">
        <v>45</v>
      </c>
      <c r="O71" s="82" t="s">
        <v>45</v>
      </c>
      <c r="P71" s="82" t="s">
        <v>45</v>
      </c>
      <c r="Q71" s="82">
        <f>SUM(Q72:Q98)</f>
        <v>113</v>
      </c>
      <c r="R71" s="82">
        <f>SUM(R72:R98)</f>
        <v>0</v>
      </c>
      <c r="S71" s="82"/>
      <c r="T71" s="82"/>
      <c r="U71" s="177"/>
      <c r="V71" s="177"/>
      <c r="W71" s="105"/>
      <c r="X71" s="105"/>
      <c r="Y71" s="300"/>
      <c r="Z71" s="298"/>
    </row>
    <row r="72" spans="1:26" ht="51" customHeight="1" outlineLevel="1" x14ac:dyDescent="0.45">
      <c r="A72" s="307" t="s">
        <v>139</v>
      </c>
      <c r="B72" s="253"/>
      <c r="C72" s="119" t="s">
        <v>506</v>
      </c>
      <c r="D72" s="87" t="s">
        <v>470</v>
      </c>
      <c r="E72" s="255">
        <v>0.76</v>
      </c>
      <c r="F72" s="255">
        <v>0.76</v>
      </c>
      <c r="G72" s="295"/>
      <c r="H72" s="295"/>
      <c r="I72" s="115">
        <v>13830</v>
      </c>
      <c r="J72" s="88">
        <v>13830</v>
      </c>
      <c r="K72" s="82" t="s">
        <v>45</v>
      </c>
      <c r="L72" s="82" t="s">
        <v>45</v>
      </c>
      <c r="M72" s="114">
        <v>13830</v>
      </c>
      <c r="N72" s="82" t="s">
        <v>45</v>
      </c>
      <c r="O72" s="82" t="s">
        <v>45</v>
      </c>
      <c r="P72" s="82" t="s">
        <v>45</v>
      </c>
      <c r="Q72" s="82">
        <v>10</v>
      </c>
      <c r="R72" s="82">
        <v>0</v>
      </c>
      <c r="S72" s="82">
        <v>100</v>
      </c>
      <c r="T72" s="103">
        <v>16</v>
      </c>
      <c r="U72" s="95">
        <v>5.5</v>
      </c>
      <c r="V72" s="95">
        <v>5.4</v>
      </c>
      <c r="W72" s="105">
        <v>0</v>
      </c>
      <c r="X72" s="105">
        <v>0</v>
      </c>
      <c r="Y72" s="300"/>
      <c r="Z72" s="298"/>
    </row>
    <row r="73" spans="1:26" ht="51" customHeight="1" outlineLevel="1" x14ac:dyDescent="0.45">
      <c r="A73" s="309"/>
      <c r="B73" s="253"/>
      <c r="C73" s="119" t="s">
        <v>507</v>
      </c>
      <c r="D73" s="88" t="s">
        <v>478</v>
      </c>
      <c r="E73" s="255"/>
      <c r="F73" s="255"/>
      <c r="G73" s="295"/>
      <c r="H73" s="295"/>
      <c r="I73" s="115">
        <v>360.8</v>
      </c>
      <c r="J73" s="88">
        <v>360.8</v>
      </c>
      <c r="K73" s="82" t="s">
        <v>45</v>
      </c>
      <c r="L73" s="82" t="s">
        <v>45</v>
      </c>
      <c r="M73" s="88">
        <v>360.8</v>
      </c>
      <c r="N73" s="82" t="s">
        <v>45</v>
      </c>
      <c r="O73" s="82" t="s">
        <v>45</v>
      </c>
      <c r="P73" s="82" t="s">
        <v>45</v>
      </c>
      <c r="Q73" s="82" t="s">
        <v>45</v>
      </c>
      <c r="R73" s="82" t="s">
        <v>45</v>
      </c>
      <c r="S73" s="82" t="s">
        <v>45</v>
      </c>
      <c r="T73" s="82" t="s">
        <v>45</v>
      </c>
      <c r="U73" s="82" t="s">
        <v>45</v>
      </c>
      <c r="V73" s="82" t="s">
        <v>45</v>
      </c>
      <c r="W73" s="82" t="s">
        <v>45</v>
      </c>
      <c r="X73" s="82" t="s">
        <v>45</v>
      </c>
      <c r="Y73" s="300"/>
      <c r="Z73" s="298"/>
    </row>
    <row r="74" spans="1:26" ht="51" customHeight="1" outlineLevel="1" x14ac:dyDescent="0.45">
      <c r="A74" s="308"/>
      <c r="B74" s="253"/>
      <c r="C74" s="119" t="s">
        <v>508</v>
      </c>
      <c r="D74" s="114" t="s">
        <v>480</v>
      </c>
      <c r="E74" s="255"/>
      <c r="F74" s="255"/>
      <c r="G74" s="295"/>
      <c r="H74" s="295"/>
      <c r="I74" s="115">
        <v>63.5</v>
      </c>
      <c r="J74" s="88">
        <v>63.5</v>
      </c>
      <c r="K74" s="82" t="s">
        <v>45</v>
      </c>
      <c r="L74" s="82" t="s">
        <v>45</v>
      </c>
      <c r="M74" s="88">
        <v>63.5</v>
      </c>
      <c r="N74" s="82" t="s">
        <v>45</v>
      </c>
      <c r="O74" s="82" t="s">
        <v>45</v>
      </c>
      <c r="P74" s="82" t="s">
        <v>45</v>
      </c>
      <c r="Q74" s="82" t="s">
        <v>45</v>
      </c>
      <c r="R74" s="82" t="s">
        <v>45</v>
      </c>
      <c r="S74" s="82" t="s">
        <v>45</v>
      </c>
      <c r="T74" s="82" t="s">
        <v>45</v>
      </c>
      <c r="U74" s="82" t="s">
        <v>45</v>
      </c>
      <c r="V74" s="82" t="s">
        <v>45</v>
      </c>
      <c r="W74" s="82" t="s">
        <v>45</v>
      </c>
      <c r="X74" s="82" t="s">
        <v>45</v>
      </c>
      <c r="Y74" s="300"/>
      <c r="Z74" s="298"/>
    </row>
    <row r="75" spans="1:26" ht="51" customHeight="1" outlineLevel="1" x14ac:dyDescent="0.45">
      <c r="A75" s="307" t="s">
        <v>140</v>
      </c>
      <c r="B75" s="253"/>
      <c r="C75" s="119" t="s">
        <v>509</v>
      </c>
      <c r="D75" s="87" t="s">
        <v>470</v>
      </c>
      <c r="E75" s="255">
        <v>0.30359999999999998</v>
      </c>
      <c r="F75" s="255">
        <v>0.30359999999999998</v>
      </c>
      <c r="G75" s="295"/>
      <c r="H75" s="295"/>
      <c r="I75" s="115">
        <v>7320</v>
      </c>
      <c r="J75" s="88">
        <v>7320</v>
      </c>
      <c r="K75" s="82" t="s">
        <v>45</v>
      </c>
      <c r="L75" s="82" t="s">
        <v>45</v>
      </c>
      <c r="M75" s="88">
        <v>7320</v>
      </c>
      <c r="N75" s="82" t="s">
        <v>45</v>
      </c>
      <c r="O75" s="82" t="s">
        <v>45</v>
      </c>
      <c r="P75" s="82" t="s">
        <v>45</v>
      </c>
      <c r="Q75" s="105">
        <v>33</v>
      </c>
      <c r="R75" s="82">
        <v>0</v>
      </c>
      <c r="S75" s="82">
        <v>100</v>
      </c>
      <c r="T75" s="103">
        <v>0</v>
      </c>
      <c r="U75" s="95">
        <v>5.5</v>
      </c>
      <c r="V75" s="95">
        <v>5.4</v>
      </c>
      <c r="W75" s="105">
        <v>0</v>
      </c>
      <c r="X75" s="105">
        <v>0</v>
      </c>
      <c r="Y75" s="300"/>
      <c r="Z75" s="298"/>
    </row>
    <row r="76" spans="1:26" ht="51" customHeight="1" outlineLevel="1" x14ac:dyDescent="0.45">
      <c r="A76" s="309"/>
      <c r="B76" s="253"/>
      <c r="C76" s="119" t="s">
        <v>510</v>
      </c>
      <c r="D76" s="88" t="s">
        <v>478</v>
      </c>
      <c r="E76" s="255"/>
      <c r="F76" s="255"/>
      <c r="G76" s="295"/>
      <c r="H76" s="295"/>
      <c r="I76" s="115">
        <v>191</v>
      </c>
      <c r="J76" s="88">
        <v>191</v>
      </c>
      <c r="K76" s="82" t="s">
        <v>45</v>
      </c>
      <c r="L76" s="82" t="s">
        <v>45</v>
      </c>
      <c r="M76" s="88">
        <v>191</v>
      </c>
      <c r="N76" s="82" t="s">
        <v>45</v>
      </c>
      <c r="O76" s="82" t="s">
        <v>45</v>
      </c>
      <c r="P76" s="82" t="s">
        <v>45</v>
      </c>
      <c r="Q76" s="82" t="s">
        <v>45</v>
      </c>
      <c r="R76" s="82" t="s">
        <v>45</v>
      </c>
      <c r="S76" s="82" t="s">
        <v>45</v>
      </c>
      <c r="T76" s="82" t="s">
        <v>45</v>
      </c>
      <c r="U76" s="82" t="s">
        <v>45</v>
      </c>
      <c r="V76" s="82" t="s">
        <v>45</v>
      </c>
      <c r="W76" s="82" t="s">
        <v>45</v>
      </c>
      <c r="X76" s="82" t="s">
        <v>45</v>
      </c>
      <c r="Y76" s="300"/>
      <c r="Z76" s="298"/>
    </row>
    <row r="77" spans="1:26" ht="51" customHeight="1" outlineLevel="1" x14ac:dyDescent="0.45">
      <c r="A77" s="308"/>
      <c r="B77" s="253"/>
      <c r="C77" s="119" t="s">
        <v>511</v>
      </c>
      <c r="D77" s="114" t="s">
        <v>480</v>
      </c>
      <c r="E77" s="255"/>
      <c r="F77" s="255"/>
      <c r="G77" s="295"/>
      <c r="H77" s="295"/>
      <c r="I77" s="115">
        <v>33.5</v>
      </c>
      <c r="J77" s="88">
        <v>33.5</v>
      </c>
      <c r="K77" s="82" t="s">
        <v>45</v>
      </c>
      <c r="L77" s="82" t="s">
        <v>45</v>
      </c>
      <c r="M77" s="88">
        <v>33.5</v>
      </c>
      <c r="N77" s="82" t="s">
        <v>45</v>
      </c>
      <c r="O77" s="82" t="s">
        <v>45</v>
      </c>
      <c r="P77" s="82" t="s">
        <v>45</v>
      </c>
      <c r="Q77" s="82" t="s">
        <v>45</v>
      </c>
      <c r="R77" s="82" t="s">
        <v>45</v>
      </c>
      <c r="S77" s="82" t="s">
        <v>45</v>
      </c>
      <c r="T77" s="82" t="s">
        <v>45</v>
      </c>
      <c r="U77" s="82" t="s">
        <v>45</v>
      </c>
      <c r="V77" s="82" t="s">
        <v>45</v>
      </c>
      <c r="W77" s="82" t="s">
        <v>45</v>
      </c>
      <c r="X77" s="82" t="s">
        <v>45</v>
      </c>
      <c r="Y77" s="300"/>
      <c r="Z77" s="298"/>
    </row>
    <row r="78" spans="1:26" ht="51" customHeight="1" outlineLevel="1" x14ac:dyDescent="0.45">
      <c r="A78" s="307" t="s">
        <v>141</v>
      </c>
      <c r="B78" s="253"/>
      <c r="C78" s="119" t="s">
        <v>512</v>
      </c>
      <c r="D78" s="87" t="s">
        <v>470</v>
      </c>
      <c r="E78" s="262">
        <v>0.155</v>
      </c>
      <c r="F78" s="262">
        <v>0.155</v>
      </c>
      <c r="G78" s="295"/>
      <c r="H78" s="295"/>
      <c r="I78" s="115">
        <v>4400</v>
      </c>
      <c r="J78" s="88">
        <v>4400</v>
      </c>
      <c r="K78" s="82" t="s">
        <v>45</v>
      </c>
      <c r="L78" s="82" t="s">
        <v>45</v>
      </c>
      <c r="M78" s="88">
        <v>4400</v>
      </c>
      <c r="N78" s="82" t="s">
        <v>45</v>
      </c>
      <c r="O78" s="82" t="s">
        <v>45</v>
      </c>
      <c r="P78" s="82" t="s">
        <v>45</v>
      </c>
      <c r="Q78" s="82">
        <v>70</v>
      </c>
      <c r="R78" s="82">
        <v>0</v>
      </c>
      <c r="S78" s="82">
        <v>69.7</v>
      </c>
      <c r="T78" s="103">
        <v>25.22</v>
      </c>
      <c r="U78" s="95">
        <v>5.5</v>
      </c>
      <c r="V78" s="95">
        <v>5.45</v>
      </c>
      <c r="W78" s="105">
        <v>3</v>
      </c>
      <c r="X78" s="105">
        <v>3</v>
      </c>
      <c r="Y78" s="300"/>
      <c r="Z78" s="298"/>
    </row>
    <row r="79" spans="1:26" ht="51" customHeight="1" outlineLevel="1" x14ac:dyDescent="0.45">
      <c r="A79" s="309"/>
      <c r="B79" s="253"/>
      <c r="C79" s="119" t="s">
        <v>513</v>
      </c>
      <c r="D79" s="88" t="s">
        <v>478</v>
      </c>
      <c r="E79" s="262"/>
      <c r="F79" s="262"/>
      <c r="G79" s="295"/>
      <c r="H79" s="295"/>
      <c r="I79" s="115">
        <v>103.3</v>
      </c>
      <c r="J79" s="88">
        <v>103.3</v>
      </c>
      <c r="K79" s="82" t="s">
        <v>45</v>
      </c>
      <c r="L79" s="82" t="s">
        <v>45</v>
      </c>
      <c r="M79" s="88">
        <v>103.3</v>
      </c>
      <c r="N79" s="82" t="s">
        <v>45</v>
      </c>
      <c r="O79" s="82" t="s">
        <v>45</v>
      </c>
      <c r="P79" s="82" t="s">
        <v>45</v>
      </c>
      <c r="Q79" s="82" t="s">
        <v>45</v>
      </c>
      <c r="R79" s="82" t="s">
        <v>45</v>
      </c>
      <c r="S79" s="82" t="s">
        <v>45</v>
      </c>
      <c r="T79" s="82" t="s">
        <v>45</v>
      </c>
      <c r="U79" s="82" t="s">
        <v>45</v>
      </c>
      <c r="V79" s="82" t="s">
        <v>45</v>
      </c>
      <c r="W79" s="82" t="s">
        <v>45</v>
      </c>
      <c r="X79" s="82" t="s">
        <v>45</v>
      </c>
      <c r="Y79" s="300"/>
      <c r="Z79" s="298"/>
    </row>
    <row r="80" spans="1:26" ht="51" customHeight="1" outlineLevel="1" x14ac:dyDescent="0.45">
      <c r="A80" s="308"/>
      <c r="B80" s="253"/>
      <c r="C80" s="119" t="s">
        <v>514</v>
      </c>
      <c r="D80" s="114" t="s">
        <v>480</v>
      </c>
      <c r="E80" s="262"/>
      <c r="F80" s="262"/>
      <c r="G80" s="295"/>
      <c r="H80" s="295"/>
      <c r="I80" s="115">
        <v>18.7</v>
      </c>
      <c r="J80" s="88">
        <v>18.7</v>
      </c>
      <c r="K80" s="82" t="s">
        <v>45</v>
      </c>
      <c r="L80" s="82" t="s">
        <v>45</v>
      </c>
      <c r="M80" s="88">
        <v>18.7</v>
      </c>
      <c r="N80" s="82" t="s">
        <v>45</v>
      </c>
      <c r="O80" s="82" t="s">
        <v>45</v>
      </c>
      <c r="P80" s="82" t="s">
        <v>45</v>
      </c>
      <c r="Q80" s="82" t="s">
        <v>45</v>
      </c>
      <c r="R80" s="82" t="s">
        <v>45</v>
      </c>
      <c r="S80" s="82" t="s">
        <v>45</v>
      </c>
      <c r="T80" s="82" t="s">
        <v>45</v>
      </c>
      <c r="U80" s="82" t="s">
        <v>45</v>
      </c>
      <c r="V80" s="82" t="s">
        <v>45</v>
      </c>
      <c r="W80" s="82" t="s">
        <v>45</v>
      </c>
      <c r="X80" s="82" t="s">
        <v>45</v>
      </c>
      <c r="Y80" s="300"/>
      <c r="Z80" s="298"/>
    </row>
    <row r="81" spans="1:26" ht="51" customHeight="1" outlineLevel="1" x14ac:dyDescent="0.45">
      <c r="A81" s="307" t="s">
        <v>142</v>
      </c>
      <c r="B81" s="253"/>
      <c r="C81" s="86" t="s">
        <v>515</v>
      </c>
      <c r="D81" s="87" t="s">
        <v>470</v>
      </c>
      <c r="E81" s="255">
        <v>2.2240000000000002</v>
      </c>
      <c r="F81" s="255">
        <v>2.2240000000000002</v>
      </c>
      <c r="G81" s="295"/>
      <c r="H81" s="295"/>
      <c r="I81" s="115">
        <v>68274.795410000006</v>
      </c>
      <c r="J81" s="88">
        <v>68274.795410000006</v>
      </c>
      <c r="K81" s="82" t="s">
        <v>45</v>
      </c>
      <c r="L81" s="82" t="s">
        <v>45</v>
      </c>
      <c r="M81" s="88">
        <v>68274.795410000006</v>
      </c>
      <c r="N81" s="82" t="s">
        <v>45</v>
      </c>
      <c r="O81" s="82" t="s">
        <v>45</v>
      </c>
      <c r="P81" s="82" t="s">
        <v>45</v>
      </c>
      <c r="Q81" s="82">
        <v>0</v>
      </c>
      <c r="R81" s="82">
        <v>0</v>
      </c>
      <c r="S81" s="82">
        <v>100</v>
      </c>
      <c r="T81" s="103">
        <v>54.99</v>
      </c>
      <c r="U81" s="95">
        <v>5.5</v>
      </c>
      <c r="V81" s="95">
        <v>5.5</v>
      </c>
      <c r="W81" s="105">
        <v>1</v>
      </c>
      <c r="X81" s="105">
        <v>1</v>
      </c>
      <c r="Y81" s="300"/>
      <c r="Z81" s="298"/>
    </row>
    <row r="82" spans="1:26" ht="68.25" customHeight="1" outlineLevel="1" x14ac:dyDescent="0.45">
      <c r="A82" s="309"/>
      <c r="B82" s="253"/>
      <c r="C82" s="112" t="s">
        <v>516</v>
      </c>
      <c r="D82" s="88" t="s">
        <v>478</v>
      </c>
      <c r="E82" s="255"/>
      <c r="F82" s="255"/>
      <c r="G82" s="295"/>
      <c r="H82" s="295"/>
      <c r="I82" s="115">
        <v>2441</v>
      </c>
      <c r="J82" s="88">
        <v>2441</v>
      </c>
      <c r="K82" s="82" t="s">
        <v>45</v>
      </c>
      <c r="L82" s="82" t="s">
        <v>45</v>
      </c>
      <c r="M82" s="88">
        <v>2441</v>
      </c>
      <c r="N82" s="82" t="s">
        <v>45</v>
      </c>
      <c r="O82" s="82" t="s">
        <v>45</v>
      </c>
      <c r="P82" s="82" t="s">
        <v>45</v>
      </c>
      <c r="Q82" s="82" t="s">
        <v>45</v>
      </c>
      <c r="R82" s="82" t="s">
        <v>45</v>
      </c>
      <c r="S82" s="82" t="s">
        <v>45</v>
      </c>
      <c r="T82" s="82" t="s">
        <v>45</v>
      </c>
      <c r="U82" s="82" t="s">
        <v>45</v>
      </c>
      <c r="V82" s="82" t="s">
        <v>45</v>
      </c>
      <c r="W82" s="82" t="s">
        <v>45</v>
      </c>
      <c r="X82" s="82" t="s">
        <v>45</v>
      </c>
      <c r="Y82" s="300"/>
      <c r="Z82" s="298"/>
    </row>
    <row r="83" spans="1:26" ht="72" customHeight="1" outlineLevel="1" x14ac:dyDescent="0.45">
      <c r="A83" s="308"/>
      <c r="B83" s="253"/>
      <c r="C83" s="112" t="s">
        <v>517</v>
      </c>
      <c r="D83" s="114" t="s">
        <v>480</v>
      </c>
      <c r="E83" s="255"/>
      <c r="F83" s="255"/>
      <c r="G83" s="295"/>
      <c r="H83" s="295"/>
      <c r="I83" s="115">
        <v>423.6</v>
      </c>
      <c r="J83" s="88">
        <v>423.6</v>
      </c>
      <c r="K83" s="82" t="s">
        <v>45</v>
      </c>
      <c r="L83" s="82" t="s">
        <v>45</v>
      </c>
      <c r="M83" s="88">
        <v>423.6</v>
      </c>
      <c r="N83" s="82" t="s">
        <v>45</v>
      </c>
      <c r="O83" s="82" t="s">
        <v>45</v>
      </c>
      <c r="P83" s="82" t="s">
        <v>45</v>
      </c>
      <c r="Q83" s="82" t="s">
        <v>45</v>
      </c>
      <c r="R83" s="82" t="s">
        <v>45</v>
      </c>
      <c r="S83" s="82" t="s">
        <v>45</v>
      </c>
      <c r="T83" s="82" t="s">
        <v>45</v>
      </c>
      <c r="U83" s="82" t="s">
        <v>45</v>
      </c>
      <c r="V83" s="82" t="s">
        <v>45</v>
      </c>
      <c r="W83" s="82" t="s">
        <v>45</v>
      </c>
      <c r="X83" s="82" t="s">
        <v>45</v>
      </c>
      <c r="Y83" s="300"/>
      <c r="Z83" s="298"/>
    </row>
    <row r="84" spans="1:26" ht="51" customHeight="1" outlineLevel="1" x14ac:dyDescent="0.45">
      <c r="A84" s="307" t="s">
        <v>143</v>
      </c>
      <c r="B84" s="253"/>
      <c r="C84" s="112" t="s">
        <v>518</v>
      </c>
      <c r="D84" s="87" t="s">
        <v>470</v>
      </c>
      <c r="E84" s="255">
        <v>2.742</v>
      </c>
      <c r="F84" s="255">
        <v>2.742</v>
      </c>
      <c r="G84" s="295"/>
      <c r="H84" s="295"/>
      <c r="I84" s="115">
        <v>62830</v>
      </c>
      <c r="J84" s="88">
        <v>62830</v>
      </c>
      <c r="K84" s="82" t="s">
        <v>45</v>
      </c>
      <c r="L84" s="82" t="s">
        <v>45</v>
      </c>
      <c r="M84" s="88">
        <v>62830</v>
      </c>
      <c r="N84" s="82" t="s">
        <v>45</v>
      </c>
      <c r="O84" s="82" t="s">
        <v>45</v>
      </c>
      <c r="P84" s="82" t="s">
        <v>45</v>
      </c>
      <c r="Q84" s="82">
        <v>0</v>
      </c>
      <c r="R84" s="82">
        <v>0</v>
      </c>
      <c r="S84" s="82">
        <v>100</v>
      </c>
      <c r="T84" s="103">
        <v>22.4</v>
      </c>
      <c r="U84" s="95">
        <v>7.5</v>
      </c>
      <c r="V84" s="95">
        <v>7</v>
      </c>
      <c r="W84" s="105">
        <v>4</v>
      </c>
      <c r="X84" s="105">
        <v>2</v>
      </c>
      <c r="Y84" s="300"/>
      <c r="Z84" s="298"/>
    </row>
    <row r="85" spans="1:26" ht="51" customHeight="1" outlineLevel="1" x14ac:dyDescent="0.45">
      <c r="A85" s="309"/>
      <c r="B85" s="253"/>
      <c r="C85" s="120" t="s">
        <v>519</v>
      </c>
      <c r="D85" s="88" t="s">
        <v>478</v>
      </c>
      <c r="E85" s="255"/>
      <c r="F85" s="255"/>
      <c r="G85" s="295"/>
      <c r="H85" s="295"/>
      <c r="I85" s="115">
        <v>1189</v>
      </c>
      <c r="J85" s="88">
        <v>1189</v>
      </c>
      <c r="K85" s="82" t="s">
        <v>45</v>
      </c>
      <c r="L85" s="82" t="s">
        <v>45</v>
      </c>
      <c r="M85" s="88">
        <v>1189</v>
      </c>
      <c r="N85" s="82" t="s">
        <v>45</v>
      </c>
      <c r="O85" s="82" t="s">
        <v>45</v>
      </c>
      <c r="P85" s="82" t="s">
        <v>45</v>
      </c>
      <c r="Q85" s="82" t="s">
        <v>45</v>
      </c>
      <c r="R85" s="82" t="s">
        <v>45</v>
      </c>
      <c r="S85" s="82" t="s">
        <v>45</v>
      </c>
      <c r="T85" s="82" t="s">
        <v>45</v>
      </c>
      <c r="U85" s="82" t="s">
        <v>45</v>
      </c>
      <c r="V85" s="82" t="s">
        <v>45</v>
      </c>
      <c r="W85" s="82" t="s">
        <v>45</v>
      </c>
      <c r="X85" s="82" t="s">
        <v>45</v>
      </c>
      <c r="Y85" s="300"/>
      <c r="Z85" s="298"/>
    </row>
    <row r="86" spans="1:26" ht="51" customHeight="1" outlineLevel="1" x14ac:dyDescent="0.45">
      <c r="A86" s="308"/>
      <c r="B86" s="253"/>
      <c r="C86" s="121" t="s">
        <v>519</v>
      </c>
      <c r="D86" s="114" t="s">
        <v>480</v>
      </c>
      <c r="E86" s="255"/>
      <c r="F86" s="255"/>
      <c r="G86" s="295"/>
      <c r="H86" s="295"/>
      <c r="I86" s="115">
        <v>268</v>
      </c>
      <c r="J86" s="88">
        <v>268</v>
      </c>
      <c r="K86" s="82" t="s">
        <v>45</v>
      </c>
      <c r="L86" s="82" t="s">
        <v>45</v>
      </c>
      <c r="M86" s="88">
        <v>268</v>
      </c>
      <c r="N86" s="82" t="s">
        <v>45</v>
      </c>
      <c r="O86" s="82" t="s">
        <v>45</v>
      </c>
      <c r="P86" s="82" t="s">
        <v>45</v>
      </c>
      <c r="Q86" s="82" t="s">
        <v>45</v>
      </c>
      <c r="R86" s="82" t="s">
        <v>45</v>
      </c>
      <c r="S86" s="82" t="s">
        <v>45</v>
      </c>
      <c r="T86" s="82" t="s">
        <v>45</v>
      </c>
      <c r="U86" s="82" t="s">
        <v>45</v>
      </c>
      <c r="V86" s="82" t="s">
        <v>45</v>
      </c>
      <c r="W86" s="82" t="s">
        <v>45</v>
      </c>
      <c r="X86" s="82" t="s">
        <v>45</v>
      </c>
      <c r="Y86" s="300"/>
      <c r="Z86" s="298"/>
    </row>
    <row r="87" spans="1:26" ht="51" customHeight="1" outlineLevel="1" x14ac:dyDescent="0.45">
      <c r="A87" s="307" t="s">
        <v>144</v>
      </c>
      <c r="B87" s="253"/>
      <c r="C87" s="121" t="s">
        <v>520</v>
      </c>
      <c r="D87" s="87" t="s">
        <v>470</v>
      </c>
      <c r="E87" s="255">
        <v>1.5523</v>
      </c>
      <c r="F87" s="255">
        <v>1.5523</v>
      </c>
      <c r="G87" s="295"/>
      <c r="H87" s="295"/>
      <c r="I87" s="115">
        <v>28610</v>
      </c>
      <c r="J87" s="88">
        <v>28610</v>
      </c>
      <c r="K87" s="82" t="s">
        <v>45</v>
      </c>
      <c r="L87" s="82" t="s">
        <v>45</v>
      </c>
      <c r="M87" s="88">
        <v>28610</v>
      </c>
      <c r="N87" s="82" t="s">
        <v>45</v>
      </c>
      <c r="O87" s="82" t="s">
        <v>45</v>
      </c>
      <c r="P87" s="82" t="s">
        <v>45</v>
      </c>
      <c r="Q87" s="82">
        <v>0</v>
      </c>
      <c r="R87" s="82">
        <v>0</v>
      </c>
      <c r="S87" s="105">
        <v>100</v>
      </c>
      <c r="T87" s="122" t="s">
        <v>706</v>
      </c>
      <c r="U87" s="95">
        <v>5.5</v>
      </c>
      <c r="V87" s="95">
        <v>5.5</v>
      </c>
      <c r="W87" s="105">
        <v>0</v>
      </c>
      <c r="X87" s="105">
        <v>0</v>
      </c>
      <c r="Y87" s="300"/>
      <c r="Z87" s="298"/>
    </row>
    <row r="88" spans="1:26" ht="51" customHeight="1" outlineLevel="1" x14ac:dyDescent="0.45">
      <c r="A88" s="309"/>
      <c r="B88" s="253"/>
      <c r="C88" s="121" t="s">
        <v>521</v>
      </c>
      <c r="D88" s="88" t="s">
        <v>478</v>
      </c>
      <c r="E88" s="255"/>
      <c r="F88" s="255"/>
      <c r="G88" s="295"/>
      <c r="H88" s="295"/>
      <c r="I88" s="115">
        <v>583.6</v>
      </c>
      <c r="J88" s="88">
        <v>583.6</v>
      </c>
      <c r="K88" s="82" t="s">
        <v>45</v>
      </c>
      <c r="L88" s="82" t="s">
        <v>45</v>
      </c>
      <c r="M88" s="88">
        <v>583.6</v>
      </c>
      <c r="N88" s="82" t="s">
        <v>45</v>
      </c>
      <c r="O88" s="82" t="s">
        <v>45</v>
      </c>
      <c r="P88" s="82" t="s">
        <v>45</v>
      </c>
      <c r="Q88" s="82" t="s">
        <v>45</v>
      </c>
      <c r="R88" s="82" t="s">
        <v>45</v>
      </c>
      <c r="S88" s="82" t="s">
        <v>45</v>
      </c>
      <c r="T88" s="82" t="s">
        <v>45</v>
      </c>
      <c r="U88" s="82" t="s">
        <v>45</v>
      </c>
      <c r="V88" s="82" t="s">
        <v>45</v>
      </c>
      <c r="W88" s="82" t="s">
        <v>45</v>
      </c>
      <c r="X88" s="82" t="s">
        <v>45</v>
      </c>
      <c r="Y88" s="300"/>
      <c r="Z88" s="298"/>
    </row>
    <row r="89" spans="1:26" ht="51" customHeight="1" outlineLevel="1" x14ac:dyDescent="0.45">
      <c r="A89" s="308"/>
      <c r="B89" s="253"/>
      <c r="C89" s="121" t="s">
        <v>522</v>
      </c>
      <c r="D89" s="114" t="s">
        <v>480</v>
      </c>
      <c r="E89" s="255"/>
      <c r="F89" s="255"/>
      <c r="G89" s="295"/>
      <c r="H89" s="295"/>
      <c r="I89" s="115">
        <v>131.5</v>
      </c>
      <c r="J89" s="88">
        <v>131.5</v>
      </c>
      <c r="K89" s="82" t="s">
        <v>45</v>
      </c>
      <c r="L89" s="82" t="s">
        <v>45</v>
      </c>
      <c r="M89" s="88">
        <v>131.5</v>
      </c>
      <c r="N89" s="82" t="s">
        <v>45</v>
      </c>
      <c r="O89" s="82" t="s">
        <v>45</v>
      </c>
      <c r="P89" s="82" t="s">
        <v>45</v>
      </c>
      <c r="Q89" s="82" t="s">
        <v>45</v>
      </c>
      <c r="R89" s="82" t="s">
        <v>45</v>
      </c>
      <c r="S89" s="82" t="s">
        <v>45</v>
      </c>
      <c r="T89" s="82" t="s">
        <v>45</v>
      </c>
      <c r="U89" s="82" t="s">
        <v>45</v>
      </c>
      <c r="V89" s="82" t="s">
        <v>45</v>
      </c>
      <c r="W89" s="82" t="s">
        <v>45</v>
      </c>
      <c r="X89" s="82" t="s">
        <v>45</v>
      </c>
      <c r="Y89" s="300"/>
      <c r="Z89" s="298"/>
    </row>
    <row r="90" spans="1:26" ht="51" customHeight="1" outlineLevel="1" x14ac:dyDescent="0.45">
      <c r="A90" s="307" t="s">
        <v>145</v>
      </c>
      <c r="B90" s="253"/>
      <c r="C90" s="121" t="s">
        <v>523</v>
      </c>
      <c r="D90" s="87" t="s">
        <v>470</v>
      </c>
      <c r="E90" s="255">
        <v>0.58299999999999996</v>
      </c>
      <c r="F90" s="255">
        <v>0.58299999999999996</v>
      </c>
      <c r="G90" s="295"/>
      <c r="H90" s="295"/>
      <c r="I90" s="115">
        <v>13230</v>
      </c>
      <c r="J90" s="88">
        <v>13230</v>
      </c>
      <c r="K90" s="82" t="s">
        <v>45</v>
      </c>
      <c r="L90" s="82" t="s">
        <v>45</v>
      </c>
      <c r="M90" s="88">
        <v>13230</v>
      </c>
      <c r="N90" s="82" t="s">
        <v>45</v>
      </c>
      <c r="O90" s="82" t="s">
        <v>45</v>
      </c>
      <c r="P90" s="82" t="s">
        <v>45</v>
      </c>
      <c r="Q90" s="82">
        <v>0</v>
      </c>
      <c r="R90" s="82">
        <v>0</v>
      </c>
      <c r="S90" s="105">
        <v>100</v>
      </c>
      <c r="T90" s="105">
        <v>56.94</v>
      </c>
      <c r="U90" s="82" t="s">
        <v>45</v>
      </c>
      <c r="V90" s="82" t="s">
        <v>45</v>
      </c>
      <c r="W90" s="105">
        <v>0</v>
      </c>
      <c r="X90" s="105">
        <v>0</v>
      </c>
      <c r="Y90" s="300"/>
      <c r="Z90" s="298"/>
    </row>
    <row r="91" spans="1:26" ht="51" customHeight="1" outlineLevel="1" x14ac:dyDescent="0.45">
      <c r="A91" s="309"/>
      <c r="B91" s="253"/>
      <c r="C91" s="112" t="s">
        <v>524</v>
      </c>
      <c r="D91" s="88" t="s">
        <v>478</v>
      </c>
      <c r="E91" s="255"/>
      <c r="F91" s="255"/>
      <c r="G91" s="295"/>
      <c r="H91" s="295"/>
      <c r="I91" s="115">
        <v>328</v>
      </c>
      <c r="J91" s="88">
        <v>328</v>
      </c>
      <c r="K91" s="82" t="s">
        <v>45</v>
      </c>
      <c r="L91" s="82" t="s">
        <v>45</v>
      </c>
      <c r="M91" s="88">
        <v>328</v>
      </c>
      <c r="N91" s="82" t="s">
        <v>45</v>
      </c>
      <c r="O91" s="82" t="s">
        <v>45</v>
      </c>
      <c r="P91" s="82" t="s">
        <v>45</v>
      </c>
      <c r="Q91" s="82" t="s">
        <v>45</v>
      </c>
      <c r="R91" s="82" t="s">
        <v>45</v>
      </c>
      <c r="S91" s="82" t="s">
        <v>45</v>
      </c>
      <c r="T91" s="82" t="s">
        <v>45</v>
      </c>
      <c r="U91" s="82" t="s">
        <v>45</v>
      </c>
      <c r="V91" s="82" t="s">
        <v>45</v>
      </c>
      <c r="W91" s="82" t="s">
        <v>45</v>
      </c>
      <c r="X91" s="82" t="s">
        <v>45</v>
      </c>
      <c r="Y91" s="300"/>
      <c r="Z91" s="298"/>
    </row>
    <row r="92" spans="1:26" ht="51" customHeight="1" outlineLevel="1" x14ac:dyDescent="0.45">
      <c r="A92" s="308"/>
      <c r="B92" s="253"/>
      <c r="C92" s="112" t="s">
        <v>525</v>
      </c>
      <c r="D92" s="114" t="s">
        <v>480</v>
      </c>
      <c r="E92" s="255"/>
      <c r="F92" s="255"/>
      <c r="G92" s="295"/>
      <c r="H92" s="295"/>
      <c r="I92" s="115">
        <v>56.38</v>
      </c>
      <c r="J92" s="88">
        <v>56.38</v>
      </c>
      <c r="K92" s="82" t="s">
        <v>45</v>
      </c>
      <c r="L92" s="82" t="s">
        <v>45</v>
      </c>
      <c r="M92" s="88">
        <v>56.38</v>
      </c>
      <c r="N92" s="82" t="s">
        <v>45</v>
      </c>
      <c r="O92" s="82" t="s">
        <v>45</v>
      </c>
      <c r="P92" s="82" t="s">
        <v>45</v>
      </c>
      <c r="Q92" s="82" t="s">
        <v>45</v>
      </c>
      <c r="R92" s="82" t="s">
        <v>45</v>
      </c>
      <c r="S92" s="82" t="s">
        <v>45</v>
      </c>
      <c r="T92" s="82" t="s">
        <v>45</v>
      </c>
      <c r="U92" s="82" t="s">
        <v>45</v>
      </c>
      <c r="V92" s="82" t="s">
        <v>45</v>
      </c>
      <c r="W92" s="82" t="s">
        <v>45</v>
      </c>
      <c r="X92" s="82" t="s">
        <v>45</v>
      </c>
      <c r="Y92" s="300"/>
      <c r="Z92" s="298"/>
    </row>
    <row r="93" spans="1:26" ht="51" customHeight="1" outlineLevel="1" x14ac:dyDescent="0.45">
      <c r="A93" s="307" t="s">
        <v>146</v>
      </c>
      <c r="B93" s="253"/>
      <c r="C93" s="112" t="s">
        <v>526</v>
      </c>
      <c r="D93" s="87" t="s">
        <v>470</v>
      </c>
      <c r="E93" s="255">
        <v>0.51700000000000002</v>
      </c>
      <c r="F93" s="255">
        <v>0.51700000000000002</v>
      </c>
      <c r="G93" s="295"/>
      <c r="H93" s="295"/>
      <c r="I93" s="115">
        <v>12350</v>
      </c>
      <c r="J93" s="88">
        <v>12350</v>
      </c>
      <c r="K93" s="82" t="s">
        <v>45</v>
      </c>
      <c r="L93" s="82" t="s">
        <v>45</v>
      </c>
      <c r="M93" s="88">
        <v>12350</v>
      </c>
      <c r="N93" s="82" t="s">
        <v>45</v>
      </c>
      <c r="O93" s="82" t="s">
        <v>45</v>
      </c>
      <c r="P93" s="82" t="s">
        <v>45</v>
      </c>
      <c r="Q93" s="82">
        <v>0</v>
      </c>
      <c r="R93" s="82">
        <v>0</v>
      </c>
      <c r="S93" s="105">
        <v>100</v>
      </c>
      <c r="T93" s="105">
        <v>72.55</v>
      </c>
      <c r="U93" s="82" t="s">
        <v>45</v>
      </c>
      <c r="V93" s="82" t="s">
        <v>45</v>
      </c>
      <c r="W93" s="105">
        <v>0</v>
      </c>
      <c r="X93" s="105">
        <v>0</v>
      </c>
      <c r="Y93" s="300"/>
      <c r="Z93" s="298"/>
    </row>
    <row r="94" spans="1:26" ht="51" customHeight="1" outlineLevel="1" x14ac:dyDescent="0.45">
      <c r="A94" s="309"/>
      <c r="B94" s="253"/>
      <c r="C94" s="112" t="s">
        <v>527</v>
      </c>
      <c r="D94" s="88" t="s">
        <v>478</v>
      </c>
      <c r="E94" s="255"/>
      <c r="F94" s="255"/>
      <c r="G94" s="295"/>
      <c r="H94" s="295"/>
      <c r="I94" s="115">
        <v>251.8</v>
      </c>
      <c r="J94" s="88">
        <v>251.8</v>
      </c>
      <c r="K94" s="82" t="s">
        <v>45</v>
      </c>
      <c r="L94" s="82" t="s">
        <v>45</v>
      </c>
      <c r="M94" s="88">
        <v>251.8</v>
      </c>
      <c r="N94" s="82" t="s">
        <v>45</v>
      </c>
      <c r="O94" s="82" t="s">
        <v>45</v>
      </c>
      <c r="P94" s="82" t="s">
        <v>45</v>
      </c>
      <c r="Q94" s="82" t="s">
        <v>45</v>
      </c>
      <c r="R94" s="82" t="s">
        <v>45</v>
      </c>
      <c r="S94" s="82" t="s">
        <v>45</v>
      </c>
      <c r="T94" s="82" t="s">
        <v>45</v>
      </c>
      <c r="U94" s="82" t="s">
        <v>45</v>
      </c>
      <c r="V94" s="82" t="s">
        <v>45</v>
      </c>
      <c r="W94" s="82" t="s">
        <v>45</v>
      </c>
      <c r="X94" s="82" t="s">
        <v>45</v>
      </c>
      <c r="Y94" s="300"/>
      <c r="Z94" s="298"/>
    </row>
    <row r="95" spans="1:26" ht="51" customHeight="1" outlineLevel="1" x14ac:dyDescent="0.45">
      <c r="A95" s="308"/>
      <c r="B95" s="253"/>
      <c r="C95" s="112" t="s">
        <v>528</v>
      </c>
      <c r="D95" s="114" t="s">
        <v>480</v>
      </c>
      <c r="E95" s="255"/>
      <c r="F95" s="255"/>
      <c r="G95" s="295"/>
      <c r="H95" s="295"/>
      <c r="I95" s="115">
        <v>56.7</v>
      </c>
      <c r="J95" s="88">
        <v>56.7</v>
      </c>
      <c r="K95" s="82" t="s">
        <v>45</v>
      </c>
      <c r="L95" s="82" t="s">
        <v>45</v>
      </c>
      <c r="M95" s="88">
        <v>56.7</v>
      </c>
      <c r="N95" s="82" t="s">
        <v>45</v>
      </c>
      <c r="O95" s="82" t="s">
        <v>45</v>
      </c>
      <c r="P95" s="82" t="s">
        <v>45</v>
      </c>
      <c r="Q95" s="82" t="s">
        <v>45</v>
      </c>
      <c r="R95" s="82" t="s">
        <v>45</v>
      </c>
      <c r="S95" s="82" t="s">
        <v>45</v>
      </c>
      <c r="T95" s="82" t="s">
        <v>45</v>
      </c>
      <c r="U95" s="82" t="s">
        <v>45</v>
      </c>
      <c r="V95" s="82" t="s">
        <v>45</v>
      </c>
      <c r="W95" s="82" t="s">
        <v>45</v>
      </c>
      <c r="X95" s="82" t="s">
        <v>45</v>
      </c>
      <c r="Y95" s="300"/>
      <c r="Z95" s="298"/>
    </row>
    <row r="96" spans="1:26" ht="51" customHeight="1" outlineLevel="1" x14ac:dyDescent="0.45">
      <c r="A96" s="307" t="s">
        <v>147</v>
      </c>
      <c r="B96" s="253"/>
      <c r="C96" s="112" t="s">
        <v>529</v>
      </c>
      <c r="D96" s="87" t="s">
        <v>470</v>
      </c>
      <c r="E96" s="255">
        <v>1.778</v>
      </c>
      <c r="F96" s="255">
        <v>1.778</v>
      </c>
      <c r="G96" s="295"/>
      <c r="H96" s="295"/>
      <c r="I96" s="115">
        <v>38000</v>
      </c>
      <c r="J96" s="88">
        <v>38000</v>
      </c>
      <c r="K96" s="82" t="s">
        <v>45</v>
      </c>
      <c r="L96" s="82" t="s">
        <v>45</v>
      </c>
      <c r="M96" s="88">
        <v>38000</v>
      </c>
      <c r="N96" s="82" t="s">
        <v>45</v>
      </c>
      <c r="O96" s="82" t="s">
        <v>45</v>
      </c>
      <c r="P96" s="82" t="s">
        <v>45</v>
      </c>
      <c r="Q96" s="82">
        <v>0</v>
      </c>
      <c r="R96" s="82">
        <v>0</v>
      </c>
      <c r="S96" s="105">
        <v>100</v>
      </c>
      <c r="T96" s="105">
        <v>0</v>
      </c>
      <c r="U96" s="82" t="s">
        <v>45</v>
      </c>
      <c r="V96" s="82" t="s">
        <v>45</v>
      </c>
      <c r="W96" s="105">
        <v>0</v>
      </c>
      <c r="X96" s="105">
        <v>0</v>
      </c>
      <c r="Y96" s="300"/>
      <c r="Z96" s="298"/>
    </row>
    <row r="97" spans="1:26" ht="51" customHeight="1" outlineLevel="1" x14ac:dyDescent="0.45">
      <c r="A97" s="309"/>
      <c r="B97" s="253"/>
      <c r="C97" s="112" t="s">
        <v>530</v>
      </c>
      <c r="D97" s="88" t="s">
        <v>478</v>
      </c>
      <c r="E97" s="255"/>
      <c r="F97" s="255"/>
      <c r="G97" s="295"/>
      <c r="H97" s="295"/>
      <c r="I97" s="115">
        <v>1007.1</v>
      </c>
      <c r="J97" s="88">
        <v>1007.1</v>
      </c>
      <c r="K97" s="82" t="s">
        <v>45</v>
      </c>
      <c r="L97" s="82" t="s">
        <v>45</v>
      </c>
      <c r="M97" s="88">
        <v>1007.1</v>
      </c>
      <c r="N97" s="82" t="s">
        <v>45</v>
      </c>
      <c r="O97" s="82" t="s">
        <v>45</v>
      </c>
      <c r="P97" s="82" t="s">
        <v>45</v>
      </c>
      <c r="Q97" s="82" t="s">
        <v>45</v>
      </c>
      <c r="R97" s="82" t="s">
        <v>45</v>
      </c>
      <c r="S97" s="82" t="s">
        <v>45</v>
      </c>
      <c r="T97" s="82" t="s">
        <v>45</v>
      </c>
      <c r="U97" s="82" t="s">
        <v>45</v>
      </c>
      <c r="V97" s="82" t="s">
        <v>45</v>
      </c>
      <c r="W97" s="82" t="s">
        <v>45</v>
      </c>
      <c r="X97" s="82" t="s">
        <v>45</v>
      </c>
      <c r="Y97" s="300"/>
      <c r="Z97" s="298"/>
    </row>
    <row r="98" spans="1:26" ht="51" customHeight="1" outlineLevel="1" x14ac:dyDescent="0.45">
      <c r="A98" s="308"/>
      <c r="B98" s="253"/>
      <c r="C98" s="112" t="s">
        <v>531</v>
      </c>
      <c r="D98" s="114" t="s">
        <v>480</v>
      </c>
      <c r="E98" s="255"/>
      <c r="F98" s="255"/>
      <c r="G98" s="295"/>
      <c r="H98" s="295"/>
      <c r="I98" s="115">
        <v>174.7</v>
      </c>
      <c r="J98" s="88">
        <v>174.7</v>
      </c>
      <c r="K98" s="82" t="s">
        <v>45</v>
      </c>
      <c r="L98" s="82" t="s">
        <v>45</v>
      </c>
      <c r="M98" s="88">
        <v>174.7</v>
      </c>
      <c r="N98" s="82" t="s">
        <v>45</v>
      </c>
      <c r="O98" s="82" t="s">
        <v>45</v>
      </c>
      <c r="P98" s="82" t="s">
        <v>45</v>
      </c>
      <c r="Q98" s="82" t="s">
        <v>45</v>
      </c>
      <c r="R98" s="82" t="s">
        <v>45</v>
      </c>
      <c r="S98" s="82" t="s">
        <v>45</v>
      </c>
      <c r="T98" s="82" t="s">
        <v>45</v>
      </c>
      <c r="U98" s="82" t="s">
        <v>45</v>
      </c>
      <c r="V98" s="82" t="s">
        <v>45</v>
      </c>
      <c r="W98" s="82" t="s">
        <v>45</v>
      </c>
      <c r="X98" s="82" t="s">
        <v>45</v>
      </c>
      <c r="Y98" s="300"/>
      <c r="Z98" s="298"/>
    </row>
    <row r="99" spans="1:26" ht="51" customHeight="1" x14ac:dyDescent="0.45">
      <c r="A99" s="178" t="s">
        <v>148</v>
      </c>
      <c r="B99" s="253"/>
      <c r="C99" s="91" t="s">
        <v>532</v>
      </c>
      <c r="D99" s="87"/>
      <c r="E99" s="92">
        <f>SUM(E100:E101)</f>
        <v>8.5</v>
      </c>
      <c r="F99" s="92">
        <f>SUM(F100:F101)</f>
        <v>8.5</v>
      </c>
      <c r="G99" s="295"/>
      <c r="H99" s="295"/>
      <c r="I99" s="183">
        <f>SUM(I100:I101)</f>
        <v>99204</v>
      </c>
      <c r="J99" s="184">
        <f>SUM(J100:J101)</f>
        <v>99204</v>
      </c>
      <c r="K99" s="82" t="s">
        <v>45</v>
      </c>
      <c r="L99" s="82" t="s">
        <v>45</v>
      </c>
      <c r="M99" s="84">
        <f>SUM(M100:M101)</f>
        <v>99204</v>
      </c>
      <c r="N99" s="82" t="s">
        <v>45</v>
      </c>
      <c r="O99" s="82" t="s">
        <v>45</v>
      </c>
      <c r="P99" s="82" t="s">
        <v>45</v>
      </c>
      <c r="Q99" s="82">
        <f>SUM(Q100:Q101)</f>
        <v>519</v>
      </c>
      <c r="R99" s="82">
        <f>SUM(R100:R101)</f>
        <v>0</v>
      </c>
      <c r="S99" s="106"/>
      <c r="T99" s="106"/>
      <c r="U99" s="82" t="s">
        <v>45</v>
      </c>
      <c r="V99" s="82" t="s">
        <v>45</v>
      </c>
      <c r="W99" s="105"/>
      <c r="X99" s="105"/>
      <c r="Y99" s="300"/>
      <c r="Z99" s="298"/>
    </row>
    <row r="100" spans="1:26" ht="51" customHeight="1" outlineLevel="1" x14ac:dyDescent="0.45">
      <c r="A100" s="180" t="s">
        <v>149</v>
      </c>
      <c r="B100" s="253"/>
      <c r="C100" s="86" t="s">
        <v>533</v>
      </c>
      <c r="D100" s="87" t="s">
        <v>470</v>
      </c>
      <c r="E100" s="111">
        <v>2.7</v>
      </c>
      <c r="F100" s="111">
        <v>2.7</v>
      </c>
      <c r="G100" s="295"/>
      <c r="H100" s="295"/>
      <c r="I100" s="115">
        <v>25659</v>
      </c>
      <c r="J100" s="88">
        <v>25659</v>
      </c>
      <c r="K100" s="82" t="s">
        <v>45</v>
      </c>
      <c r="L100" s="82" t="s">
        <v>45</v>
      </c>
      <c r="M100" s="88">
        <v>25659</v>
      </c>
      <c r="N100" s="82" t="s">
        <v>45</v>
      </c>
      <c r="O100" s="82" t="s">
        <v>45</v>
      </c>
      <c r="P100" s="82" t="s">
        <v>45</v>
      </c>
      <c r="Q100" s="82">
        <v>207</v>
      </c>
      <c r="R100" s="82">
        <v>0</v>
      </c>
      <c r="S100" s="82">
        <v>100</v>
      </c>
      <c r="T100" s="82">
        <v>0</v>
      </c>
      <c r="U100" s="82">
        <v>4.5</v>
      </c>
      <c r="V100" s="95">
        <v>4.4000000000000004</v>
      </c>
      <c r="W100" s="105">
        <v>0</v>
      </c>
      <c r="X100" s="105">
        <v>0</v>
      </c>
      <c r="Y100" s="300"/>
      <c r="Z100" s="298"/>
    </row>
    <row r="101" spans="1:26" ht="51" customHeight="1" outlineLevel="1" x14ac:dyDescent="0.45">
      <c r="A101" s="180" t="s">
        <v>150</v>
      </c>
      <c r="B101" s="253"/>
      <c r="C101" s="86" t="s">
        <v>534</v>
      </c>
      <c r="D101" s="87" t="s">
        <v>470</v>
      </c>
      <c r="E101" s="111">
        <v>5.8</v>
      </c>
      <c r="F101" s="111">
        <v>5.8</v>
      </c>
      <c r="G101" s="295"/>
      <c r="H101" s="295"/>
      <c r="I101" s="115">
        <v>73545</v>
      </c>
      <c r="J101" s="88">
        <v>73545</v>
      </c>
      <c r="K101" s="82" t="s">
        <v>45</v>
      </c>
      <c r="L101" s="82" t="s">
        <v>45</v>
      </c>
      <c r="M101" s="88">
        <v>73545</v>
      </c>
      <c r="N101" s="82" t="s">
        <v>45</v>
      </c>
      <c r="O101" s="82" t="s">
        <v>45</v>
      </c>
      <c r="P101" s="82" t="s">
        <v>45</v>
      </c>
      <c r="Q101" s="82">
        <v>312</v>
      </c>
      <c r="R101" s="82">
        <v>0</v>
      </c>
      <c r="S101" s="106">
        <v>100</v>
      </c>
      <c r="T101" s="105">
        <v>0</v>
      </c>
      <c r="U101" s="103">
        <v>5.5</v>
      </c>
      <c r="V101" s="103">
        <v>5.5</v>
      </c>
      <c r="W101" s="105">
        <v>0</v>
      </c>
      <c r="X101" s="105">
        <v>0</v>
      </c>
      <c r="Y101" s="300"/>
      <c r="Z101" s="298"/>
    </row>
    <row r="102" spans="1:26" ht="51" customHeight="1" x14ac:dyDescent="0.45">
      <c r="A102" s="173" t="s">
        <v>36</v>
      </c>
      <c r="B102" s="253"/>
      <c r="C102" s="91" t="s">
        <v>535</v>
      </c>
      <c r="D102" s="90"/>
      <c r="E102" s="84">
        <f>E103+E104+E105+E106+E107+E108+E118+E126+E131+E135+E149+E166+E169+E171+E178</f>
        <v>66</v>
      </c>
      <c r="F102" s="84">
        <f>F103+F104+F105+F106+F107+F108+F118+F126+F131+F135+F149+F166+F169+F171+F178</f>
        <v>66</v>
      </c>
      <c r="G102" s="295"/>
      <c r="H102" s="295"/>
      <c r="I102" s="174">
        <f>I103+I104+I105+I106+I107+I108+I118+I126+I131+I135+I149+I166+I169+I171+I178</f>
        <v>6915580.0135500003</v>
      </c>
      <c r="J102" s="108">
        <f>J103+J104+J105+J106+J107+J108+J118+J126+J131+J135+J149+J166+J169+J171+J178</f>
        <v>6915580.0135500003</v>
      </c>
      <c r="K102" s="82" t="s">
        <v>45</v>
      </c>
      <c r="L102" s="82" t="s">
        <v>45</v>
      </c>
      <c r="M102" s="125">
        <f>M103+M104+M105+M106+M107+M108+M118+M126</f>
        <v>3772566.8649900001</v>
      </c>
      <c r="N102" s="82">
        <f>N130+N131+N135+N149+N166+N169+N171+N178+N129+N128</f>
        <v>3143013.1485299999</v>
      </c>
      <c r="O102" s="82" t="s">
        <v>45</v>
      </c>
      <c r="P102" s="82" t="s">
        <v>45</v>
      </c>
      <c r="Q102" s="145">
        <f>SUM(Q103:Q106)</f>
        <v>2134.1000000000004</v>
      </c>
      <c r="R102" s="145">
        <f>SUM(R103:R106)</f>
        <v>0</v>
      </c>
      <c r="S102" s="126"/>
      <c r="T102" s="127"/>
      <c r="U102" s="126"/>
      <c r="V102" s="126"/>
      <c r="W102" s="105"/>
      <c r="X102" s="105"/>
      <c r="Y102" s="300"/>
      <c r="Z102" s="298"/>
    </row>
    <row r="103" spans="1:26" ht="51" customHeight="1" x14ac:dyDescent="0.45">
      <c r="A103" s="307" t="s">
        <v>100</v>
      </c>
      <c r="B103" s="253"/>
      <c r="C103" s="86" t="s">
        <v>536</v>
      </c>
      <c r="D103" s="148" t="s">
        <v>537</v>
      </c>
      <c r="E103" s="259">
        <v>1</v>
      </c>
      <c r="F103" s="259">
        <v>1</v>
      </c>
      <c r="G103" s="295"/>
      <c r="H103" s="295"/>
      <c r="I103" s="115">
        <v>480000</v>
      </c>
      <c r="J103" s="88">
        <v>480000</v>
      </c>
      <c r="K103" s="82" t="s">
        <v>45</v>
      </c>
      <c r="L103" s="82" t="s">
        <v>45</v>
      </c>
      <c r="M103" s="88">
        <v>480000</v>
      </c>
      <c r="N103" s="82" t="s">
        <v>45</v>
      </c>
      <c r="O103" s="82" t="s">
        <v>45</v>
      </c>
      <c r="P103" s="82" t="s">
        <v>45</v>
      </c>
      <c r="Q103" s="125">
        <v>1158</v>
      </c>
      <c r="R103" s="82">
        <v>0</v>
      </c>
      <c r="S103" s="105">
        <v>100</v>
      </c>
      <c r="T103" s="128">
        <v>80</v>
      </c>
      <c r="U103" s="82">
        <v>7</v>
      </c>
      <c r="V103" s="95">
        <v>6.8</v>
      </c>
      <c r="W103" s="105">
        <v>0</v>
      </c>
      <c r="X103" s="105">
        <v>0</v>
      </c>
      <c r="Y103" s="300"/>
      <c r="Z103" s="298"/>
    </row>
    <row r="104" spans="1:26" ht="77.25" customHeight="1" x14ac:dyDescent="0.45">
      <c r="A104" s="309"/>
      <c r="B104" s="253"/>
      <c r="C104" s="86" t="s">
        <v>538</v>
      </c>
      <c r="D104" s="88" t="s">
        <v>478</v>
      </c>
      <c r="E104" s="260"/>
      <c r="F104" s="260"/>
      <c r="G104" s="295"/>
      <c r="H104" s="295"/>
      <c r="I104" s="115">
        <v>10995</v>
      </c>
      <c r="J104" s="88">
        <v>10995</v>
      </c>
      <c r="K104" s="82" t="s">
        <v>45</v>
      </c>
      <c r="L104" s="82" t="s">
        <v>45</v>
      </c>
      <c r="M104" s="88">
        <v>10995</v>
      </c>
      <c r="N104" s="82" t="s">
        <v>45</v>
      </c>
      <c r="O104" s="82" t="s">
        <v>45</v>
      </c>
      <c r="P104" s="82" t="s">
        <v>45</v>
      </c>
      <c r="Q104" s="93" t="s">
        <v>45</v>
      </c>
      <c r="R104" s="93" t="s">
        <v>45</v>
      </c>
      <c r="S104" s="82" t="s">
        <v>45</v>
      </c>
      <c r="T104" s="82" t="s">
        <v>45</v>
      </c>
      <c r="U104" s="82" t="s">
        <v>45</v>
      </c>
      <c r="V104" s="82" t="s">
        <v>45</v>
      </c>
      <c r="W104" s="82" t="s">
        <v>45</v>
      </c>
      <c r="X104" s="82" t="s">
        <v>45</v>
      </c>
      <c r="Y104" s="300"/>
      <c r="Z104" s="298"/>
    </row>
    <row r="105" spans="1:26" ht="66" customHeight="1" x14ac:dyDescent="0.45">
      <c r="A105" s="308"/>
      <c r="B105" s="253"/>
      <c r="C105" s="86" t="s">
        <v>539</v>
      </c>
      <c r="D105" s="114" t="s">
        <v>480</v>
      </c>
      <c r="E105" s="261"/>
      <c r="F105" s="261"/>
      <c r="G105" s="295"/>
      <c r="H105" s="295"/>
      <c r="I105" s="115">
        <v>2210</v>
      </c>
      <c r="J105" s="88">
        <v>2210</v>
      </c>
      <c r="K105" s="82" t="s">
        <v>45</v>
      </c>
      <c r="L105" s="82" t="s">
        <v>45</v>
      </c>
      <c r="M105" s="88">
        <v>2210</v>
      </c>
      <c r="N105" s="82" t="s">
        <v>45</v>
      </c>
      <c r="O105" s="82" t="s">
        <v>45</v>
      </c>
      <c r="P105" s="82" t="s">
        <v>45</v>
      </c>
      <c r="Q105" s="82" t="s">
        <v>45</v>
      </c>
      <c r="R105" s="82" t="s">
        <v>45</v>
      </c>
      <c r="S105" s="82" t="s">
        <v>45</v>
      </c>
      <c r="T105" s="82" t="s">
        <v>45</v>
      </c>
      <c r="U105" s="82" t="s">
        <v>45</v>
      </c>
      <c r="V105" s="82" t="s">
        <v>45</v>
      </c>
      <c r="W105" s="82" t="s">
        <v>45</v>
      </c>
      <c r="X105" s="82" t="s">
        <v>45</v>
      </c>
      <c r="Y105" s="300"/>
      <c r="Z105" s="298"/>
    </row>
    <row r="106" spans="1:26" ht="51" customHeight="1" x14ac:dyDescent="0.45">
      <c r="A106" s="307" t="s">
        <v>101</v>
      </c>
      <c r="B106" s="253"/>
      <c r="C106" s="101" t="s">
        <v>540</v>
      </c>
      <c r="D106" s="87" t="s">
        <v>537</v>
      </c>
      <c r="E106" s="259"/>
      <c r="F106" s="259"/>
      <c r="G106" s="295"/>
      <c r="H106" s="295"/>
      <c r="I106" s="185">
        <v>1704536.3335500001</v>
      </c>
      <c r="J106" s="131">
        <v>1704536.3335500001</v>
      </c>
      <c r="K106" s="82" t="s">
        <v>45</v>
      </c>
      <c r="L106" s="82" t="s">
        <v>45</v>
      </c>
      <c r="M106" s="131">
        <v>1704536.3335500001</v>
      </c>
      <c r="N106" s="82" t="s">
        <v>45</v>
      </c>
      <c r="O106" s="82" t="s">
        <v>45</v>
      </c>
      <c r="P106" s="82" t="s">
        <v>45</v>
      </c>
      <c r="Q106" s="82">
        <v>976.10000000000014</v>
      </c>
      <c r="R106" s="82">
        <v>0</v>
      </c>
      <c r="S106" s="106">
        <v>100</v>
      </c>
      <c r="T106" s="132">
        <v>80</v>
      </c>
      <c r="U106" s="82" t="s">
        <v>45</v>
      </c>
      <c r="V106" s="82" t="s">
        <v>45</v>
      </c>
      <c r="W106" s="105">
        <v>2</v>
      </c>
      <c r="X106" s="105">
        <v>1</v>
      </c>
      <c r="Y106" s="300"/>
      <c r="Z106" s="298"/>
    </row>
    <row r="107" spans="1:26" ht="51" customHeight="1" x14ac:dyDescent="0.45">
      <c r="A107" s="308"/>
      <c r="B107" s="253"/>
      <c r="C107" s="101" t="s">
        <v>541</v>
      </c>
      <c r="D107" s="88" t="s">
        <v>478</v>
      </c>
      <c r="E107" s="261"/>
      <c r="F107" s="261"/>
      <c r="G107" s="295"/>
      <c r="H107" s="295"/>
      <c r="I107" s="185">
        <v>40450</v>
      </c>
      <c r="J107" s="131">
        <v>40450</v>
      </c>
      <c r="K107" s="82" t="s">
        <v>45</v>
      </c>
      <c r="L107" s="82" t="s">
        <v>45</v>
      </c>
      <c r="M107" s="131">
        <v>40450</v>
      </c>
      <c r="N107" s="82" t="s">
        <v>45</v>
      </c>
      <c r="O107" s="82" t="s">
        <v>45</v>
      </c>
      <c r="P107" s="82" t="s">
        <v>45</v>
      </c>
      <c r="Q107" s="82" t="s">
        <v>45</v>
      </c>
      <c r="R107" s="82" t="s">
        <v>45</v>
      </c>
      <c r="S107" s="82" t="s">
        <v>45</v>
      </c>
      <c r="T107" s="82" t="s">
        <v>45</v>
      </c>
      <c r="U107" s="82" t="s">
        <v>45</v>
      </c>
      <c r="V107" s="82" t="s">
        <v>45</v>
      </c>
      <c r="W107" s="82" t="s">
        <v>45</v>
      </c>
      <c r="X107" s="82" t="s">
        <v>45</v>
      </c>
      <c r="Y107" s="300"/>
      <c r="Z107" s="298"/>
    </row>
    <row r="108" spans="1:26" ht="51" customHeight="1" x14ac:dyDescent="0.45">
      <c r="A108" s="173" t="s">
        <v>151</v>
      </c>
      <c r="B108" s="253"/>
      <c r="C108" s="137" t="s">
        <v>542</v>
      </c>
      <c r="D108" s="87"/>
      <c r="E108" s="81">
        <f>SUM(E109:E117)</f>
        <v>9</v>
      </c>
      <c r="F108" s="81">
        <f>SUM(F109:F117)</f>
        <v>9</v>
      </c>
      <c r="G108" s="295"/>
      <c r="H108" s="295"/>
      <c r="I108" s="186">
        <f>SUM(I109:I117)</f>
        <v>646270</v>
      </c>
      <c r="J108" s="187">
        <f>SUM(J109:J117)</f>
        <v>646270</v>
      </c>
      <c r="K108" s="82" t="s">
        <v>45</v>
      </c>
      <c r="L108" s="82" t="s">
        <v>45</v>
      </c>
      <c r="M108" s="108">
        <f>SUM(M109:M117)</f>
        <v>646270</v>
      </c>
      <c r="N108" s="82" t="s">
        <v>45</v>
      </c>
      <c r="O108" s="82" t="s">
        <v>45</v>
      </c>
      <c r="P108" s="82" t="s">
        <v>45</v>
      </c>
      <c r="Q108" s="125">
        <f>SUM(Q109:Q117)</f>
        <v>6356.2099999999991</v>
      </c>
      <c r="R108" s="125">
        <f>SUM(R109:R117)</f>
        <v>0</v>
      </c>
      <c r="S108" s="105"/>
      <c r="T108" s="133"/>
      <c r="U108" s="126"/>
      <c r="V108" s="126"/>
      <c r="W108" s="105"/>
      <c r="X108" s="105"/>
      <c r="Y108" s="300"/>
      <c r="Z108" s="298"/>
    </row>
    <row r="109" spans="1:26" ht="51" customHeight="1" outlineLevel="1" x14ac:dyDescent="0.45">
      <c r="A109" s="182" t="s">
        <v>152</v>
      </c>
      <c r="B109" s="253"/>
      <c r="C109" s="101" t="s">
        <v>543</v>
      </c>
      <c r="D109" s="87" t="s">
        <v>544</v>
      </c>
      <c r="E109" s="87">
        <v>1</v>
      </c>
      <c r="F109" s="87">
        <v>1</v>
      </c>
      <c r="G109" s="295"/>
      <c r="H109" s="295"/>
      <c r="I109" s="115">
        <v>66710</v>
      </c>
      <c r="J109" s="115">
        <v>66710</v>
      </c>
      <c r="K109" s="82" t="s">
        <v>45</v>
      </c>
      <c r="L109" s="82" t="s">
        <v>45</v>
      </c>
      <c r="M109" s="115">
        <v>66710</v>
      </c>
      <c r="N109" s="82" t="s">
        <v>45</v>
      </c>
      <c r="O109" s="82" t="s">
        <v>45</v>
      </c>
      <c r="P109" s="82" t="s">
        <v>45</v>
      </c>
      <c r="Q109" s="134">
        <v>1244.5</v>
      </c>
      <c r="R109" s="82">
        <v>0</v>
      </c>
      <c r="S109" s="105">
        <v>100</v>
      </c>
      <c r="T109" s="128">
        <v>0</v>
      </c>
      <c r="U109" s="135">
        <v>4.5</v>
      </c>
      <c r="V109" s="136">
        <v>3.9</v>
      </c>
      <c r="W109" s="105">
        <v>0</v>
      </c>
      <c r="X109" s="105">
        <v>0</v>
      </c>
      <c r="Y109" s="300"/>
      <c r="Z109" s="298"/>
    </row>
    <row r="110" spans="1:26" ht="51" customHeight="1" outlineLevel="1" x14ac:dyDescent="0.45">
      <c r="A110" s="175" t="s">
        <v>153</v>
      </c>
      <c r="B110" s="253"/>
      <c r="C110" s="101" t="s">
        <v>545</v>
      </c>
      <c r="D110" s="87" t="s">
        <v>544</v>
      </c>
      <c r="E110" s="87">
        <v>1</v>
      </c>
      <c r="F110" s="87">
        <v>1</v>
      </c>
      <c r="G110" s="295"/>
      <c r="H110" s="295"/>
      <c r="I110" s="115">
        <v>43930</v>
      </c>
      <c r="J110" s="115">
        <v>43930</v>
      </c>
      <c r="K110" s="82" t="s">
        <v>45</v>
      </c>
      <c r="L110" s="82" t="s">
        <v>45</v>
      </c>
      <c r="M110" s="115">
        <v>43930</v>
      </c>
      <c r="N110" s="82" t="s">
        <v>45</v>
      </c>
      <c r="O110" s="82" t="s">
        <v>45</v>
      </c>
      <c r="P110" s="82" t="s">
        <v>45</v>
      </c>
      <c r="Q110" s="105">
        <v>546</v>
      </c>
      <c r="R110" s="82">
        <v>0</v>
      </c>
      <c r="S110" s="105">
        <v>100</v>
      </c>
      <c r="T110" s="128">
        <v>0</v>
      </c>
      <c r="U110" s="135">
        <v>4.5</v>
      </c>
      <c r="V110" s="136">
        <v>4</v>
      </c>
      <c r="W110" s="105">
        <v>1</v>
      </c>
      <c r="X110" s="105">
        <v>1</v>
      </c>
      <c r="Y110" s="300"/>
      <c r="Z110" s="298"/>
    </row>
    <row r="111" spans="1:26" ht="51" customHeight="1" outlineLevel="1" x14ac:dyDescent="0.45">
      <c r="A111" s="182" t="s">
        <v>154</v>
      </c>
      <c r="B111" s="253"/>
      <c r="C111" s="101" t="s">
        <v>546</v>
      </c>
      <c r="D111" s="87" t="s">
        <v>544</v>
      </c>
      <c r="E111" s="152">
        <v>1</v>
      </c>
      <c r="F111" s="152">
        <v>1</v>
      </c>
      <c r="G111" s="295"/>
      <c r="H111" s="295"/>
      <c r="I111" s="115">
        <v>44340</v>
      </c>
      <c r="J111" s="115">
        <v>44340</v>
      </c>
      <c r="K111" s="82" t="s">
        <v>45</v>
      </c>
      <c r="L111" s="82" t="s">
        <v>45</v>
      </c>
      <c r="M111" s="115">
        <v>44340</v>
      </c>
      <c r="N111" s="82" t="s">
        <v>45</v>
      </c>
      <c r="O111" s="82" t="s">
        <v>45</v>
      </c>
      <c r="P111" s="82" t="s">
        <v>45</v>
      </c>
      <c r="Q111" s="105">
        <v>94</v>
      </c>
      <c r="R111" s="82">
        <v>0</v>
      </c>
      <c r="S111" s="105">
        <v>100</v>
      </c>
      <c r="T111" s="128">
        <v>0</v>
      </c>
      <c r="U111" s="135">
        <v>4.5</v>
      </c>
      <c r="V111" s="136">
        <v>4.0999999999999996</v>
      </c>
      <c r="W111" s="105">
        <v>1</v>
      </c>
      <c r="X111" s="105">
        <v>1</v>
      </c>
      <c r="Y111" s="300"/>
      <c r="Z111" s="298"/>
    </row>
    <row r="112" spans="1:26" ht="51" customHeight="1" outlineLevel="1" x14ac:dyDescent="0.45">
      <c r="A112" s="175" t="s">
        <v>155</v>
      </c>
      <c r="B112" s="253"/>
      <c r="C112" s="101" t="s">
        <v>547</v>
      </c>
      <c r="D112" s="87" t="s">
        <v>544</v>
      </c>
      <c r="E112" s="79">
        <v>1</v>
      </c>
      <c r="F112" s="79">
        <v>1</v>
      </c>
      <c r="G112" s="295"/>
      <c r="H112" s="295"/>
      <c r="I112" s="185">
        <v>47390</v>
      </c>
      <c r="J112" s="131">
        <v>47390</v>
      </c>
      <c r="K112" s="82" t="s">
        <v>45</v>
      </c>
      <c r="L112" s="82" t="s">
        <v>45</v>
      </c>
      <c r="M112" s="131">
        <v>47390</v>
      </c>
      <c r="N112" s="82" t="s">
        <v>45</v>
      </c>
      <c r="O112" s="82" t="s">
        <v>45</v>
      </c>
      <c r="P112" s="82" t="s">
        <v>45</v>
      </c>
      <c r="Q112" s="105">
        <v>706</v>
      </c>
      <c r="R112" s="82">
        <v>0</v>
      </c>
      <c r="S112" s="105">
        <v>100</v>
      </c>
      <c r="T112" s="128">
        <v>0</v>
      </c>
      <c r="U112" s="135">
        <v>4.5</v>
      </c>
      <c r="V112" s="136">
        <v>4.2</v>
      </c>
      <c r="W112" s="105">
        <v>0</v>
      </c>
      <c r="X112" s="105">
        <v>0</v>
      </c>
      <c r="Y112" s="300"/>
      <c r="Z112" s="298"/>
    </row>
    <row r="113" spans="1:26" ht="51" customHeight="1" outlineLevel="1" x14ac:dyDescent="0.45">
      <c r="A113" s="182" t="s">
        <v>156</v>
      </c>
      <c r="B113" s="253"/>
      <c r="C113" s="101" t="s">
        <v>548</v>
      </c>
      <c r="D113" s="87" t="s">
        <v>544</v>
      </c>
      <c r="E113" s="79">
        <v>1</v>
      </c>
      <c r="F113" s="79">
        <v>1</v>
      </c>
      <c r="G113" s="295"/>
      <c r="H113" s="295"/>
      <c r="I113" s="185">
        <v>99780</v>
      </c>
      <c r="J113" s="131">
        <v>99780</v>
      </c>
      <c r="K113" s="82" t="s">
        <v>45</v>
      </c>
      <c r="L113" s="82" t="s">
        <v>45</v>
      </c>
      <c r="M113" s="131">
        <v>99780</v>
      </c>
      <c r="N113" s="82" t="s">
        <v>45</v>
      </c>
      <c r="O113" s="82" t="s">
        <v>45</v>
      </c>
      <c r="P113" s="82" t="s">
        <v>45</v>
      </c>
      <c r="Q113" s="105">
        <v>75</v>
      </c>
      <c r="R113" s="82">
        <v>0</v>
      </c>
      <c r="S113" s="105">
        <v>100</v>
      </c>
      <c r="T113" s="128">
        <v>0</v>
      </c>
      <c r="U113" s="135">
        <v>4.5</v>
      </c>
      <c r="V113" s="136">
        <v>4.0999999999999996</v>
      </c>
      <c r="W113" s="105">
        <v>0</v>
      </c>
      <c r="X113" s="105">
        <v>0</v>
      </c>
      <c r="Y113" s="300"/>
      <c r="Z113" s="298"/>
    </row>
    <row r="114" spans="1:26" ht="51" customHeight="1" outlineLevel="1" x14ac:dyDescent="0.45">
      <c r="A114" s="175" t="s">
        <v>157</v>
      </c>
      <c r="B114" s="253"/>
      <c r="C114" s="101" t="s">
        <v>549</v>
      </c>
      <c r="D114" s="87" t="s">
        <v>544</v>
      </c>
      <c r="E114" s="79">
        <v>1</v>
      </c>
      <c r="F114" s="79">
        <v>1</v>
      </c>
      <c r="G114" s="295"/>
      <c r="H114" s="295"/>
      <c r="I114" s="185">
        <v>45030</v>
      </c>
      <c r="J114" s="131">
        <v>45030</v>
      </c>
      <c r="K114" s="82" t="s">
        <v>45</v>
      </c>
      <c r="L114" s="82" t="s">
        <v>45</v>
      </c>
      <c r="M114" s="131">
        <v>45030</v>
      </c>
      <c r="N114" s="82" t="s">
        <v>45</v>
      </c>
      <c r="O114" s="82" t="s">
        <v>45</v>
      </c>
      <c r="P114" s="82" t="s">
        <v>45</v>
      </c>
      <c r="Q114" s="105">
        <v>1370</v>
      </c>
      <c r="R114" s="82">
        <v>0</v>
      </c>
      <c r="S114" s="105">
        <v>100</v>
      </c>
      <c r="T114" s="128">
        <v>0</v>
      </c>
      <c r="U114" s="135">
        <v>4.5</v>
      </c>
      <c r="V114" s="136">
        <v>4.2</v>
      </c>
      <c r="W114" s="105">
        <v>0</v>
      </c>
      <c r="X114" s="105">
        <v>0</v>
      </c>
      <c r="Y114" s="300"/>
      <c r="Z114" s="298"/>
    </row>
    <row r="115" spans="1:26" ht="51" customHeight="1" outlineLevel="1" x14ac:dyDescent="0.45">
      <c r="A115" s="182" t="s">
        <v>408</v>
      </c>
      <c r="B115" s="253"/>
      <c r="C115" s="101" t="s">
        <v>550</v>
      </c>
      <c r="D115" s="87" t="s">
        <v>544</v>
      </c>
      <c r="E115" s="79">
        <v>1</v>
      </c>
      <c r="F115" s="79">
        <v>1</v>
      </c>
      <c r="G115" s="295"/>
      <c r="H115" s="295"/>
      <c r="I115" s="185">
        <v>64460</v>
      </c>
      <c r="J115" s="131">
        <v>64460</v>
      </c>
      <c r="K115" s="82" t="s">
        <v>45</v>
      </c>
      <c r="L115" s="82" t="s">
        <v>45</v>
      </c>
      <c r="M115" s="131">
        <v>64460</v>
      </c>
      <c r="N115" s="82" t="s">
        <v>45</v>
      </c>
      <c r="O115" s="82" t="s">
        <v>45</v>
      </c>
      <c r="P115" s="82" t="s">
        <v>45</v>
      </c>
      <c r="Q115" s="105">
        <v>649</v>
      </c>
      <c r="R115" s="82">
        <v>0</v>
      </c>
      <c r="S115" s="105">
        <v>100</v>
      </c>
      <c r="T115" s="128">
        <v>0</v>
      </c>
      <c r="U115" s="135">
        <v>4.5</v>
      </c>
      <c r="V115" s="136">
        <v>4</v>
      </c>
      <c r="W115" s="105">
        <v>1</v>
      </c>
      <c r="X115" s="105">
        <v>1</v>
      </c>
      <c r="Y115" s="300"/>
      <c r="Z115" s="298"/>
    </row>
    <row r="116" spans="1:26" ht="51" customHeight="1" outlineLevel="1" x14ac:dyDescent="0.45">
      <c r="A116" s="175" t="s">
        <v>409</v>
      </c>
      <c r="B116" s="253"/>
      <c r="C116" s="101" t="s">
        <v>551</v>
      </c>
      <c r="D116" s="87" t="s">
        <v>544</v>
      </c>
      <c r="E116" s="79">
        <v>1</v>
      </c>
      <c r="F116" s="79">
        <v>1</v>
      </c>
      <c r="G116" s="295"/>
      <c r="H116" s="295"/>
      <c r="I116" s="185">
        <v>165590</v>
      </c>
      <c r="J116" s="131">
        <v>165590</v>
      </c>
      <c r="K116" s="82" t="s">
        <v>45</v>
      </c>
      <c r="L116" s="82" t="s">
        <v>45</v>
      </c>
      <c r="M116" s="131">
        <v>165590</v>
      </c>
      <c r="N116" s="82" t="s">
        <v>45</v>
      </c>
      <c r="O116" s="82" t="s">
        <v>45</v>
      </c>
      <c r="P116" s="82" t="s">
        <v>45</v>
      </c>
      <c r="Q116" s="134">
        <v>343.2</v>
      </c>
      <c r="R116" s="82">
        <v>0</v>
      </c>
      <c r="S116" s="105">
        <v>100</v>
      </c>
      <c r="T116" s="128">
        <v>0</v>
      </c>
      <c r="U116" s="135">
        <v>4.5</v>
      </c>
      <c r="V116" s="136">
        <v>4.2</v>
      </c>
      <c r="W116" s="105">
        <v>0</v>
      </c>
      <c r="X116" s="105">
        <v>0</v>
      </c>
      <c r="Y116" s="300"/>
      <c r="Z116" s="298"/>
    </row>
    <row r="117" spans="1:26" ht="51" customHeight="1" outlineLevel="1" x14ac:dyDescent="0.45">
      <c r="A117" s="182" t="s">
        <v>410</v>
      </c>
      <c r="B117" s="253"/>
      <c r="C117" s="101" t="s">
        <v>552</v>
      </c>
      <c r="D117" s="87" t="s">
        <v>544</v>
      </c>
      <c r="E117" s="79">
        <v>1</v>
      </c>
      <c r="F117" s="79">
        <v>1</v>
      </c>
      <c r="G117" s="295"/>
      <c r="H117" s="295"/>
      <c r="I117" s="185">
        <v>69040</v>
      </c>
      <c r="J117" s="131">
        <v>69040</v>
      </c>
      <c r="K117" s="82" t="s">
        <v>45</v>
      </c>
      <c r="L117" s="82" t="s">
        <v>45</v>
      </c>
      <c r="M117" s="131">
        <v>69040</v>
      </c>
      <c r="N117" s="82" t="s">
        <v>45</v>
      </c>
      <c r="O117" s="82" t="s">
        <v>45</v>
      </c>
      <c r="P117" s="82" t="s">
        <v>45</v>
      </c>
      <c r="Q117" s="134">
        <v>1328.5099999999998</v>
      </c>
      <c r="R117" s="82">
        <v>0</v>
      </c>
      <c r="S117" s="105">
        <v>100</v>
      </c>
      <c r="T117" s="128">
        <v>0</v>
      </c>
      <c r="U117" s="135">
        <v>4.5</v>
      </c>
      <c r="V117" s="136">
        <v>4.4000000000000004</v>
      </c>
      <c r="W117" s="105">
        <v>0</v>
      </c>
      <c r="X117" s="105">
        <v>0</v>
      </c>
      <c r="Y117" s="300"/>
      <c r="Z117" s="298"/>
    </row>
    <row r="118" spans="1:26" ht="51" customHeight="1" x14ac:dyDescent="0.45">
      <c r="A118" s="173" t="s">
        <v>158</v>
      </c>
      <c r="B118" s="253"/>
      <c r="C118" s="137" t="s">
        <v>553</v>
      </c>
      <c r="D118" s="87"/>
      <c r="E118" s="188">
        <f>SUM(E119:E125)</f>
        <v>7</v>
      </c>
      <c r="F118" s="188">
        <f>SUM(F119:F125)</f>
        <v>7</v>
      </c>
      <c r="G118" s="295"/>
      <c r="H118" s="295"/>
      <c r="I118" s="176">
        <f>SUM(I119:I125)</f>
        <v>749030</v>
      </c>
      <c r="J118" s="179">
        <f>SUM(J119:J125)</f>
        <v>749030</v>
      </c>
      <c r="K118" s="82" t="s">
        <v>45</v>
      </c>
      <c r="L118" s="82" t="s">
        <v>45</v>
      </c>
      <c r="M118" s="108">
        <f>SUM(M119:M125)</f>
        <v>749030</v>
      </c>
      <c r="N118" s="82" t="s">
        <v>45</v>
      </c>
      <c r="O118" s="82" t="s">
        <v>45</v>
      </c>
      <c r="P118" s="82" t="s">
        <v>45</v>
      </c>
      <c r="Q118" s="134">
        <f>SUM(Q119:Q125)</f>
        <v>4097.5</v>
      </c>
      <c r="R118" s="134">
        <f>SUM(R119:R125)</f>
        <v>0</v>
      </c>
      <c r="S118" s="105"/>
      <c r="T118" s="128"/>
      <c r="U118" s="82"/>
      <c r="V118" s="95"/>
      <c r="W118" s="105"/>
      <c r="X118" s="105"/>
      <c r="Y118" s="300"/>
      <c r="Z118" s="298"/>
    </row>
    <row r="119" spans="1:26" ht="51" customHeight="1" outlineLevel="1" x14ac:dyDescent="0.45">
      <c r="A119" s="182" t="s">
        <v>159</v>
      </c>
      <c r="B119" s="253"/>
      <c r="C119" s="101" t="s">
        <v>554</v>
      </c>
      <c r="D119" s="87" t="s">
        <v>544</v>
      </c>
      <c r="E119" s="79">
        <v>1</v>
      </c>
      <c r="F119" s="79">
        <v>1</v>
      </c>
      <c r="G119" s="295"/>
      <c r="H119" s="295"/>
      <c r="I119" s="185">
        <v>50410</v>
      </c>
      <c r="J119" s="131">
        <v>50410</v>
      </c>
      <c r="K119" s="82" t="s">
        <v>45</v>
      </c>
      <c r="L119" s="82" t="s">
        <v>45</v>
      </c>
      <c r="M119" s="131">
        <v>50410</v>
      </c>
      <c r="N119" s="82" t="s">
        <v>45</v>
      </c>
      <c r="O119" s="82" t="s">
        <v>45</v>
      </c>
      <c r="P119" s="82" t="s">
        <v>45</v>
      </c>
      <c r="Q119" s="105">
        <v>0</v>
      </c>
      <c r="R119" s="82">
        <v>0</v>
      </c>
      <c r="S119" s="105">
        <v>100</v>
      </c>
      <c r="T119" s="128">
        <v>88.9</v>
      </c>
      <c r="U119" s="135">
        <v>5</v>
      </c>
      <c r="V119" s="135">
        <v>4.3</v>
      </c>
      <c r="W119" s="105">
        <v>1</v>
      </c>
      <c r="X119" s="105">
        <v>1</v>
      </c>
      <c r="Y119" s="300"/>
      <c r="Z119" s="298"/>
    </row>
    <row r="120" spans="1:26" ht="51" customHeight="1" outlineLevel="1" x14ac:dyDescent="0.45">
      <c r="A120" s="175" t="s">
        <v>160</v>
      </c>
      <c r="B120" s="253"/>
      <c r="C120" s="101" t="s">
        <v>555</v>
      </c>
      <c r="D120" s="87" t="s">
        <v>544</v>
      </c>
      <c r="E120" s="79">
        <v>1</v>
      </c>
      <c r="F120" s="79">
        <v>1</v>
      </c>
      <c r="G120" s="295"/>
      <c r="H120" s="295"/>
      <c r="I120" s="185">
        <v>97460</v>
      </c>
      <c r="J120" s="131">
        <v>97460</v>
      </c>
      <c r="K120" s="82" t="s">
        <v>45</v>
      </c>
      <c r="L120" s="82" t="s">
        <v>45</v>
      </c>
      <c r="M120" s="131">
        <v>97460</v>
      </c>
      <c r="N120" s="82" t="s">
        <v>45</v>
      </c>
      <c r="O120" s="82" t="s">
        <v>45</v>
      </c>
      <c r="P120" s="82" t="s">
        <v>45</v>
      </c>
      <c r="Q120" s="134">
        <v>1384.9</v>
      </c>
      <c r="R120" s="82">
        <v>0</v>
      </c>
      <c r="S120" s="105">
        <v>100</v>
      </c>
      <c r="T120" s="128">
        <v>0</v>
      </c>
      <c r="U120" s="135">
        <v>5</v>
      </c>
      <c r="V120" s="135">
        <v>4.9000000000000004</v>
      </c>
      <c r="W120" s="105">
        <v>1</v>
      </c>
      <c r="X120" s="105">
        <v>1</v>
      </c>
      <c r="Y120" s="300"/>
      <c r="Z120" s="298"/>
    </row>
    <row r="121" spans="1:26" ht="51" customHeight="1" outlineLevel="1" x14ac:dyDescent="0.45">
      <c r="A121" s="182" t="s">
        <v>161</v>
      </c>
      <c r="B121" s="253"/>
      <c r="C121" s="101" t="s">
        <v>556</v>
      </c>
      <c r="D121" s="87" t="s">
        <v>544</v>
      </c>
      <c r="E121" s="79">
        <v>1</v>
      </c>
      <c r="F121" s="79">
        <v>1</v>
      </c>
      <c r="G121" s="295"/>
      <c r="H121" s="295"/>
      <c r="I121" s="185">
        <v>113430</v>
      </c>
      <c r="J121" s="131">
        <v>113430</v>
      </c>
      <c r="K121" s="82" t="s">
        <v>45</v>
      </c>
      <c r="L121" s="82" t="s">
        <v>45</v>
      </c>
      <c r="M121" s="131">
        <v>113430</v>
      </c>
      <c r="N121" s="82" t="s">
        <v>45</v>
      </c>
      <c r="O121" s="82" t="s">
        <v>45</v>
      </c>
      <c r="P121" s="82" t="s">
        <v>45</v>
      </c>
      <c r="Q121" s="134">
        <v>40.25</v>
      </c>
      <c r="R121" s="82">
        <v>0</v>
      </c>
      <c r="S121" s="105">
        <v>100</v>
      </c>
      <c r="T121" s="128">
        <v>0</v>
      </c>
      <c r="U121" s="135">
        <v>4.5</v>
      </c>
      <c r="V121" s="135">
        <v>4.0999999999999996</v>
      </c>
      <c r="W121" s="105">
        <v>0</v>
      </c>
      <c r="X121" s="105">
        <v>0</v>
      </c>
      <c r="Y121" s="300"/>
      <c r="Z121" s="298"/>
    </row>
    <row r="122" spans="1:26" ht="51" customHeight="1" outlineLevel="1" x14ac:dyDescent="0.45">
      <c r="A122" s="175" t="s">
        <v>411</v>
      </c>
      <c r="B122" s="253"/>
      <c r="C122" s="101" t="s">
        <v>557</v>
      </c>
      <c r="D122" s="87" t="s">
        <v>544</v>
      </c>
      <c r="E122" s="79">
        <v>1</v>
      </c>
      <c r="F122" s="79">
        <v>1</v>
      </c>
      <c r="G122" s="295"/>
      <c r="H122" s="295"/>
      <c r="I122" s="185">
        <v>104500</v>
      </c>
      <c r="J122" s="131">
        <v>104500</v>
      </c>
      <c r="K122" s="82" t="s">
        <v>45</v>
      </c>
      <c r="L122" s="82" t="s">
        <v>45</v>
      </c>
      <c r="M122" s="131">
        <v>104500</v>
      </c>
      <c r="N122" s="82" t="s">
        <v>45</v>
      </c>
      <c r="O122" s="82" t="s">
        <v>45</v>
      </c>
      <c r="P122" s="82" t="s">
        <v>45</v>
      </c>
      <c r="Q122" s="134">
        <v>114.4</v>
      </c>
      <c r="R122" s="82">
        <v>0</v>
      </c>
      <c r="S122" s="105">
        <v>100</v>
      </c>
      <c r="T122" s="128">
        <v>0</v>
      </c>
      <c r="U122" s="135">
        <v>4.5</v>
      </c>
      <c r="V122" s="135">
        <v>4</v>
      </c>
      <c r="W122" s="105">
        <v>0</v>
      </c>
      <c r="X122" s="105">
        <v>0</v>
      </c>
      <c r="Y122" s="300"/>
      <c r="Z122" s="298"/>
    </row>
    <row r="123" spans="1:26" ht="51" customHeight="1" outlineLevel="1" x14ac:dyDescent="0.45">
      <c r="A123" s="182" t="s">
        <v>412</v>
      </c>
      <c r="B123" s="253"/>
      <c r="C123" s="101" t="s">
        <v>558</v>
      </c>
      <c r="D123" s="87" t="s">
        <v>544</v>
      </c>
      <c r="E123" s="79">
        <v>1</v>
      </c>
      <c r="F123" s="79">
        <v>1</v>
      </c>
      <c r="G123" s="295"/>
      <c r="H123" s="295"/>
      <c r="I123" s="115">
        <v>104800</v>
      </c>
      <c r="J123" s="88">
        <v>104800</v>
      </c>
      <c r="K123" s="82" t="s">
        <v>45</v>
      </c>
      <c r="L123" s="82" t="s">
        <v>45</v>
      </c>
      <c r="M123" s="88">
        <v>104800</v>
      </c>
      <c r="N123" s="82" t="s">
        <v>45</v>
      </c>
      <c r="O123" s="82" t="s">
        <v>45</v>
      </c>
      <c r="P123" s="82" t="s">
        <v>45</v>
      </c>
      <c r="Q123" s="134">
        <v>231.45000000000002</v>
      </c>
      <c r="R123" s="82">
        <v>0</v>
      </c>
      <c r="S123" s="105">
        <v>100</v>
      </c>
      <c r="T123" s="128">
        <v>9.1</v>
      </c>
      <c r="U123" s="135">
        <v>4.5</v>
      </c>
      <c r="V123" s="135">
        <v>4</v>
      </c>
      <c r="W123" s="105">
        <v>0</v>
      </c>
      <c r="X123" s="105">
        <v>0</v>
      </c>
      <c r="Y123" s="300"/>
      <c r="Z123" s="298"/>
    </row>
    <row r="124" spans="1:26" ht="51" customHeight="1" outlineLevel="1" x14ac:dyDescent="0.45">
      <c r="A124" s="175" t="s">
        <v>413</v>
      </c>
      <c r="B124" s="253"/>
      <c r="C124" s="101" t="s">
        <v>559</v>
      </c>
      <c r="D124" s="87" t="s">
        <v>544</v>
      </c>
      <c r="E124" s="79">
        <v>1</v>
      </c>
      <c r="F124" s="79">
        <v>1</v>
      </c>
      <c r="G124" s="295"/>
      <c r="H124" s="295"/>
      <c r="I124" s="115">
        <v>73200</v>
      </c>
      <c r="J124" s="88">
        <v>73200</v>
      </c>
      <c r="K124" s="82" t="s">
        <v>45</v>
      </c>
      <c r="L124" s="82" t="s">
        <v>45</v>
      </c>
      <c r="M124" s="88">
        <v>73200</v>
      </c>
      <c r="N124" s="82" t="s">
        <v>45</v>
      </c>
      <c r="O124" s="82" t="s">
        <v>45</v>
      </c>
      <c r="P124" s="82" t="s">
        <v>45</v>
      </c>
      <c r="Q124" s="134">
        <v>1289.5</v>
      </c>
      <c r="R124" s="82">
        <v>0</v>
      </c>
      <c r="S124" s="105">
        <v>100</v>
      </c>
      <c r="T124" s="128">
        <v>25</v>
      </c>
      <c r="U124" s="135">
        <v>4.5</v>
      </c>
      <c r="V124" s="135">
        <v>3.9</v>
      </c>
      <c r="W124" s="105">
        <v>0</v>
      </c>
      <c r="X124" s="105">
        <v>0</v>
      </c>
      <c r="Y124" s="300"/>
      <c r="Z124" s="298"/>
    </row>
    <row r="125" spans="1:26" ht="51" customHeight="1" outlineLevel="1" x14ac:dyDescent="0.45">
      <c r="A125" s="182" t="s">
        <v>414</v>
      </c>
      <c r="B125" s="253"/>
      <c r="C125" s="101" t="s">
        <v>560</v>
      </c>
      <c r="D125" s="87" t="s">
        <v>544</v>
      </c>
      <c r="E125" s="79">
        <v>1</v>
      </c>
      <c r="F125" s="79">
        <v>1</v>
      </c>
      <c r="G125" s="295"/>
      <c r="H125" s="295"/>
      <c r="I125" s="185">
        <v>205230</v>
      </c>
      <c r="J125" s="131">
        <v>205230</v>
      </c>
      <c r="K125" s="82" t="s">
        <v>45</v>
      </c>
      <c r="L125" s="82" t="s">
        <v>45</v>
      </c>
      <c r="M125" s="131">
        <v>205230</v>
      </c>
      <c r="N125" s="82" t="s">
        <v>45</v>
      </c>
      <c r="O125" s="82" t="s">
        <v>45</v>
      </c>
      <c r="P125" s="82" t="s">
        <v>45</v>
      </c>
      <c r="Q125" s="105">
        <v>1037</v>
      </c>
      <c r="R125" s="82">
        <v>0</v>
      </c>
      <c r="S125" s="105">
        <v>84</v>
      </c>
      <c r="T125" s="128">
        <v>69.3</v>
      </c>
      <c r="U125" s="135">
        <v>4.5</v>
      </c>
      <c r="V125" s="135">
        <v>4.0999999999999996</v>
      </c>
      <c r="W125" s="105">
        <v>0</v>
      </c>
      <c r="X125" s="105">
        <v>0</v>
      </c>
      <c r="Y125" s="300"/>
      <c r="Z125" s="298"/>
    </row>
    <row r="126" spans="1:26" ht="51" customHeight="1" x14ac:dyDescent="0.45">
      <c r="A126" s="173" t="s">
        <v>162</v>
      </c>
      <c r="B126" s="253"/>
      <c r="C126" s="137" t="s">
        <v>561</v>
      </c>
      <c r="D126" s="87"/>
      <c r="E126" s="188">
        <f>SUM(E127:E130)</f>
        <v>4</v>
      </c>
      <c r="F126" s="188">
        <f>SUM(F127:F130)</f>
        <v>4</v>
      </c>
      <c r="G126" s="295"/>
      <c r="H126" s="295"/>
      <c r="I126" s="176">
        <f>SUM(I127:I130)</f>
        <v>405380</v>
      </c>
      <c r="J126" s="179">
        <f>SUM(J127:J130)</f>
        <v>405380</v>
      </c>
      <c r="K126" s="82" t="s">
        <v>45</v>
      </c>
      <c r="L126" s="82" t="s">
        <v>45</v>
      </c>
      <c r="M126" s="108">
        <f>SUM(M127:M130)</f>
        <v>139075.53143999999</v>
      </c>
      <c r="N126" s="82" t="s">
        <v>45</v>
      </c>
      <c r="O126" s="82" t="s">
        <v>45</v>
      </c>
      <c r="P126" s="82" t="s">
        <v>45</v>
      </c>
      <c r="Q126" s="125">
        <f>SUM(Q127:Q130)</f>
        <v>996</v>
      </c>
      <c r="R126" s="125">
        <f>SUM(R127:R130)</f>
        <v>0</v>
      </c>
      <c r="S126" s="105"/>
      <c r="T126" s="133"/>
      <c r="U126" s="126"/>
      <c r="V126" s="126"/>
      <c r="W126" s="105"/>
      <c r="X126" s="105"/>
      <c r="Y126" s="300"/>
      <c r="Z126" s="298"/>
    </row>
    <row r="127" spans="1:26" ht="51" customHeight="1" outlineLevel="1" x14ac:dyDescent="0.45">
      <c r="A127" s="182" t="s">
        <v>163</v>
      </c>
      <c r="B127" s="253"/>
      <c r="C127" s="101" t="s">
        <v>562</v>
      </c>
      <c r="D127" s="87" t="s">
        <v>544</v>
      </c>
      <c r="E127" s="79">
        <v>1</v>
      </c>
      <c r="F127" s="79">
        <v>1</v>
      </c>
      <c r="G127" s="295"/>
      <c r="H127" s="295"/>
      <c r="I127" s="185">
        <v>104400</v>
      </c>
      <c r="J127" s="131">
        <v>104400</v>
      </c>
      <c r="K127" s="82" t="s">
        <v>45</v>
      </c>
      <c r="L127" s="82" t="s">
        <v>45</v>
      </c>
      <c r="M127" s="131">
        <v>104400</v>
      </c>
      <c r="N127" s="82" t="s">
        <v>45</v>
      </c>
      <c r="O127" s="82" t="s">
        <v>45</v>
      </c>
      <c r="P127" s="82" t="s">
        <v>45</v>
      </c>
      <c r="Q127" s="138">
        <v>762</v>
      </c>
      <c r="R127" s="82">
        <v>0</v>
      </c>
      <c r="S127" s="105">
        <v>100</v>
      </c>
      <c r="T127" s="128">
        <v>0</v>
      </c>
      <c r="U127" s="135">
        <v>4.5</v>
      </c>
      <c r="V127" s="136">
        <v>4.2</v>
      </c>
      <c r="W127" s="105">
        <v>0</v>
      </c>
      <c r="X127" s="105">
        <v>0</v>
      </c>
      <c r="Y127" s="300"/>
      <c r="Z127" s="298"/>
    </row>
    <row r="128" spans="1:26" ht="51" customHeight="1" outlineLevel="1" x14ac:dyDescent="0.45">
      <c r="A128" s="175" t="s">
        <v>164</v>
      </c>
      <c r="B128" s="253"/>
      <c r="C128" s="101" t="s">
        <v>563</v>
      </c>
      <c r="D128" s="87" t="s">
        <v>544</v>
      </c>
      <c r="E128" s="79">
        <v>1</v>
      </c>
      <c r="F128" s="79">
        <v>1</v>
      </c>
      <c r="G128" s="295"/>
      <c r="H128" s="295"/>
      <c r="I128" s="185">
        <v>97520</v>
      </c>
      <c r="J128" s="131">
        <v>97520</v>
      </c>
      <c r="K128" s="82" t="s">
        <v>45</v>
      </c>
      <c r="L128" s="82" t="s">
        <v>45</v>
      </c>
      <c r="M128" s="131">
        <v>34675.531439999999</v>
      </c>
      <c r="N128" s="93">
        <v>62844.468529999998</v>
      </c>
      <c r="O128" s="82" t="s">
        <v>45</v>
      </c>
      <c r="P128" s="82" t="s">
        <v>45</v>
      </c>
      <c r="Q128" s="105">
        <v>0</v>
      </c>
      <c r="R128" s="82">
        <v>0</v>
      </c>
      <c r="S128" s="105">
        <v>100</v>
      </c>
      <c r="T128" s="128">
        <v>0</v>
      </c>
      <c r="U128" s="135">
        <v>5.5</v>
      </c>
      <c r="V128" s="136">
        <v>5</v>
      </c>
      <c r="W128" s="105">
        <v>0</v>
      </c>
      <c r="X128" s="105">
        <v>0</v>
      </c>
      <c r="Y128" s="300"/>
      <c r="Z128" s="298"/>
    </row>
    <row r="129" spans="1:26" ht="51" customHeight="1" outlineLevel="1" x14ac:dyDescent="0.45">
      <c r="A129" s="182" t="s">
        <v>165</v>
      </c>
      <c r="B129" s="253"/>
      <c r="C129" s="101" t="s">
        <v>564</v>
      </c>
      <c r="D129" s="87" t="s">
        <v>544</v>
      </c>
      <c r="E129" s="79">
        <v>1</v>
      </c>
      <c r="F129" s="79">
        <v>1</v>
      </c>
      <c r="G129" s="295"/>
      <c r="H129" s="295"/>
      <c r="I129" s="185">
        <v>33300</v>
      </c>
      <c r="J129" s="131">
        <v>33300</v>
      </c>
      <c r="K129" s="82" t="s">
        <v>45</v>
      </c>
      <c r="L129" s="82" t="s">
        <v>45</v>
      </c>
      <c r="M129" s="198"/>
      <c r="N129" s="131">
        <v>33300</v>
      </c>
      <c r="O129" s="82" t="s">
        <v>45</v>
      </c>
      <c r="P129" s="82" t="s">
        <v>45</v>
      </c>
      <c r="Q129" s="105">
        <v>0</v>
      </c>
      <c r="R129" s="82">
        <v>0</v>
      </c>
      <c r="S129" s="105">
        <v>100</v>
      </c>
      <c r="T129" s="128">
        <v>50</v>
      </c>
      <c r="U129" s="135">
        <v>5.5</v>
      </c>
      <c r="V129" s="136">
        <v>5.0999999999999996</v>
      </c>
      <c r="W129" s="105">
        <v>0</v>
      </c>
      <c r="X129" s="105">
        <v>0</v>
      </c>
      <c r="Y129" s="300"/>
      <c r="Z129" s="298"/>
    </row>
    <row r="130" spans="1:26" ht="51" customHeight="1" outlineLevel="1" x14ac:dyDescent="0.45">
      <c r="A130" s="175" t="s">
        <v>166</v>
      </c>
      <c r="B130" s="253"/>
      <c r="C130" s="101" t="s">
        <v>565</v>
      </c>
      <c r="D130" s="87" t="s">
        <v>544</v>
      </c>
      <c r="E130" s="79">
        <v>1</v>
      </c>
      <c r="F130" s="79">
        <v>1</v>
      </c>
      <c r="G130" s="295"/>
      <c r="H130" s="295"/>
      <c r="I130" s="185">
        <v>170160</v>
      </c>
      <c r="J130" s="131">
        <v>170160</v>
      </c>
      <c r="K130" s="82" t="s">
        <v>45</v>
      </c>
      <c r="L130" s="82" t="s">
        <v>45</v>
      </c>
      <c r="M130" s="198"/>
      <c r="N130" s="139">
        <f>I130-M130</f>
        <v>170160</v>
      </c>
      <c r="O130" s="82" t="s">
        <v>45</v>
      </c>
      <c r="P130" s="82" t="s">
        <v>45</v>
      </c>
      <c r="Q130" s="105">
        <v>234</v>
      </c>
      <c r="R130" s="82">
        <v>0</v>
      </c>
      <c r="S130" s="105">
        <v>100</v>
      </c>
      <c r="T130" s="128">
        <v>28.6</v>
      </c>
      <c r="U130" s="135">
        <v>4.5</v>
      </c>
      <c r="V130" s="135">
        <v>4</v>
      </c>
      <c r="W130" s="105">
        <v>0</v>
      </c>
      <c r="X130" s="105">
        <v>0</v>
      </c>
      <c r="Y130" s="300"/>
      <c r="Z130" s="298"/>
    </row>
    <row r="131" spans="1:26" ht="51" customHeight="1" x14ac:dyDescent="0.45">
      <c r="A131" s="189" t="s">
        <v>167</v>
      </c>
      <c r="B131" s="253"/>
      <c r="C131" s="137" t="s">
        <v>566</v>
      </c>
      <c r="D131" s="87"/>
      <c r="E131" s="188">
        <f>SUM(E132:E134)</f>
        <v>3</v>
      </c>
      <c r="F131" s="188">
        <f>SUM(F132:F134)</f>
        <v>3</v>
      </c>
      <c r="G131" s="295"/>
      <c r="H131" s="295"/>
      <c r="I131" s="176">
        <f>SUM(I132:I134)</f>
        <v>370140</v>
      </c>
      <c r="J131" s="179">
        <f>SUM(J132:J134)</f>
        <v>370140</v>
      </c>
      <c r="K131" s="82" t="s">
        <v>45</v>
      </c>
      <c r="L131" s="82" t="s">
        <v>45</v>
      </c>
      <c r="M131" s="82" t="s">
        <v>45</v>
      </c>
      <c r="N131" s="108">
        <f>SUM(N132:N134)</f>
        <v>370140</v>
      </c>
      <c r="O131" s="82" t="s">
        <v>45</v>
      </c>
      <c r="P131" s="82" t="s">
        <v>45</v>
      </c>
      <c r="Q131" s="105">
        <v>0</v>
      </c>
      <c r="R131" s="82">
        <v>0</v>
      </c>
      <c r="S131" s="105"/>
      <c r="T131" s="133"/>
      <c r="U131" s="140"/>
      <c r="V131" s="106"/>
      <c r="W131" s="105"/>
      <c r="X131" s="105"/>
      <c r="Y131" s="300"/>
      <c r="Z131" s="298"/>
    </row>
    <row r="132" spans="1:26" ht="51" customHeight="1" outlineLevel="1" x14ac:dyDescent="0.45">
      <c r="A132" s="175" t="s">
        <v>168</v>
      </c>
      <c r="B132" s="253"/>
      <c r="C132" s="86" t="s">
        <v>567</v>
      </c>
      <c r="D132" s="87" t="s">
        <v>544</v>
      </c>
      <c r="E132" s="87">
        <v>1</v>
      </c>
      <c r="F132" s="87">
        <v>1</v>
      </c>
      <c r="G132" s="295"/>
      <c r="H132" s="295"/>
      <c r="I132" s="115">
        <v>74630</v>
      </c>
      <c r="J132" s="88">
        <v>74630</v>
      </c>
      <c r="K132" s="82" t="s">
        <v>45</v>
      </c>
      <c r="L132" s="82" t="s">
        <v>45</v>
      </c>
      <c r="M132" s="82" t="s">
        <v>45</v>
      </c>
      <c r="N132" s="88">
        <v>74630</v>
      </c>
      <c r="O132" s="82" t="s">
        <v>45</v>
      </c>
      <c r="P132" s="82" t="s">
        <v>45</v>
      </c>
      <c r="Q132" s="105">
        <v>0</v>
      </c>
      <c r="R132" s="82">
        <v>0</v>
      </c>
      <c r="S132" s="105">
        <v>100</v>
      </c>
      <c r="T132" s="128">
        <v>0</v>
      </c>
      <c r="U132" s="82" t="s">
        <v>45</v>
      </c>
      <c r="V132" s="82" t="s">
        <v>45</v>
      </c>
      <c r="W132" s="105">
        <v>0</v>
      </c>
      <c r="X132" s="105">
        <v>0</v>
      </c>
      <c r="Y132" s="300"/>
      <c r="Z132" s="298"/>
    </row>
    <row r="133" spans="1:26" ht="51" customHeight="1" outlineLevel="1" x14ac:dyDescent="0.45">
      <c r="A133" s="182" t="s">
        <v>169</v>
      </c>
      <c r="B133" s="253"/>
      <c r="C133" s="86" t="s">
        <v>568</v>
      </c>
      <c r="D133" s="87" t="s">
        <v>544</v>
      </c>
      <c r="E133" s="87">
        <v>1</v>
      </c>
      <c r="F133" s="87">
        <v>1</v>
      </c>
      <c r="G133" s="295"/>
      <c r="H133" s="295"/>
      <c r="I133" s="115">
        <v>73400</v>
      </c>
      <c r="J133" s="88">
        <v>73400</v>
      </c>
      <c r="K133" s="82" t="s">
        <v>45</v>
      </c>
      <c r="L133" s="82" t="s">
        <v>45</v>
      </c>
      <c r="M133" s="82" t="s">
        <v>45</v>
      </c>
      <c r="N133" s="88">
        <v>73400</v>
      </c>
      <c r="O133" s="82" t="s">
        <v>45</v>
      </c>
      <c r="P133" s="82" t="s">
        <v>45</v>
      </c>
      <c r="Q133" s="105">
        <v>0</v>
      </c>
      <c r="R133" s="82">
        <v>0</v>
      </c>
      <c r="S133" s="105">
        <v>100</v>
      </c>
      <c r="T133" s="128">
        <v>0</v>
      </c>
      <c r="U133" s="82" t="s">
        <v>45</v>
      </c>
      <c r="V133" s="82" t="s">
        <v>45</v>
      </c>
      <c r="W133" s="105">
        <v>0</v>
      </c>
      <c r="X133" s="105">
        <v>0</v>
      </c>
      <c r="Y133" s="300"/>
      <c r="Z133" s="298"/>
    </row>
    <row r="134" spans="1:26" ht="51" customHeight="1" outlineLevel="1" x14ac:dyDescent="0.45">
      <c r="A134" s="175" t="s">
        <v>170</v>
      </c>
      <c r="B134" s="253"/>
      <c r="C134" s="86" t="s">
        <v>569</v>
      </c>
      <c r="D134" s="87" t="s">
        <v>544</v>
      </c>
      <c r="E134" s="87">
        <v>1</v>
      </c>
      <c r="F134" s="87">
        <v>1</v>
      </c>
      <c r="G134" s="295"/>
      <c r="H134" s="295"/>
      <c r="I134" s="115">
        <v>222110</v>
      </c>
      <c r="J134" s="88">
        <v>222110</v>
      </c>
      <c r="K134" s="82" t="s">
        <v>45</v>
      </c>
      <c r="L134" s="82" t="s">
        <v>45</v>
      </c>
      <c r="M134" s="82" t="s">
        <v>45</v>
      </c>
      <c r="N134" s="88">
        <v>222110</v>
      </c>
      <c r="O134" s="82" t="s">
        <v>45</v>
      </c>
      <c r="P134" s="82" t="s">
        <v>45</v>
      </c>
      <c r="Q134" s="125">
        <v>0</v>
      </c>
      <c r="R134" s="82">
        <v>0</v>
      </c>
      <c r="S134" s="105">
        <v>100</v>
      </c>
      <c r="T134" s="128">
        <v>0</v>
      </c>
      <c r="U134" s="82" t="s">
        <v>45</v>
      </c>
      <c r="V134" s="82" t="s">
        <v>45</v>
      </c>
      <c r="W134" s="105">
        <v>0</v>
      </c>
      <c r="X134" s="105">
        <v>0</v>
      </c>
      <c r="Y134" s="300"/>
      <c r="Z134" s="298"/>
    </row>
    <row r="135" spans="1:26" ht="51" customHeight="1" x14ac:dyDescent="0.45">
      <c r="A135" s="189" t="s">
        <v>171</v>
      </c>
      <c r="B135" s="253"/>
      <c r="C135" s="80" t="s">
        <v>570</v>
      </c>
      <c r="D135" s="87"/>
      <c r="E135" s="190">
        <f>SUM(E136:E148)</f>
        <v>13</v>
      </c>
      <c r="F135" s="190">
        <f>SUM(F136:F148)</f>
        <v>13</v>
      </c>
      <c r="G135" s="295"/>
      <c r="H135" s="295"/>
      <c r="I135" s="174">
        <f>SUM(I136:I148)</f>
        <v>907200</v>
      </c>
      <c r="J135" s="108">
        <f>SUM(J136:J148)</f>
        <v>907200</v>
      </c>
      <c r="K135" s="82" t="s">
        <v>45</v>
      </c>
      <c r="L135" s="82" t="s">
        <v>45</v>
      </c>
      <c r="M135" s="82" t="s">
        <v>45</v>
      </c>
      <c r="N135" s="108">
        <f>SUM(N136:N148)</f>
        <v>907200</v>
      </c>
      <c r="O135" s="82" t="s">
        <v>45</v>
      </c>
      <c r="P135" s="82" t="s">
        <v>45</v>
      </c>
      <c r="Q135" s="125">
        <f>SUM(Q136:Q148)</f>
        <v>6097.82</v>
      </c>
      <c r="R135" s="125">
        <f>SUM(R136:R148)</f>
        <v>0</v>
      </c>
      <c r="S135" s="105"/>
      <c r="T135" s="133"/>
      <c r="U135" s="140"/>
      <c r="V135" s="106"/>
      <c r="W135" s="105"/>
      <c r="X135" s="105"/>
      <c r="Y135" s="300"/>
      <c r="Z135" s="298"/>
    </row>
    <row r="136" spans="1:26" ht="51" customHeight="1" outlineLevel="1" x14ac:dyDescent="0.45">
      <c r="A136" s="182" t="s">
        <v>172</v>
      </c>
      <c r="B136" s="253"/>
      <c r="C136" s="141" t="s">
        <v>571</v>
      </c>
      <c r="D136" s="87" t="s">
        <v>544</v>
      </c>
      <c r="E136" s="129">
        <v>1</v>
      </c>
      <c r="F136" s="129">
        <v>1</v>
      </c>
      <c r="G136" s="295"/>
      <c r="H136" s="295"/>
      <c r="I136" s="185">
        <v>58900</v>
      </c>
      <c r="J136" s="131">
        <v>58900</v>
      </c>
      <c r="K136" s="82" t="s">
        <v>45</v>
      </c>
      <c r="L136" s="82" t="s">
        <v>45</v>
      </c>
      <c r="M136" s="82" t="s">
        <v>45</v>
      </c>
      <c r="N136" s="131">
        <v>58900</v>
      </c>
      <c r="O136" s="82" t="s">
        <v>45</v>
      </c>
      <c r="P136" s="82" t="s">
        <v>45</v>
      </c>
      <c r="Q136" s="125">
        <v>174</v>
      </c>
      <c r="R136" s="82">
        <v>0</v>
      </c>
      <c r="S136" s="105">
        <v>100</v>
      </c>
      <c r="T136" s="128">
        <v>0</v>
      </c>
      <c r="U136" s="103">
        <v>4</v>
      </c>
      <c r="V136" s="103">
        <v>3.9</v>
      </c>
      <c r="W136" s="105">
        <v>0</v>
      </c>
      <c r="X136" s="105">
        <v>0</v>
      </c>
      <c r="Y136" s="300"/>
      <c r="Z136" s="298"/>
    </row>
    <row r="137" spans="1:26" ht="51" customHeight="1" outlineLevel="1" x14ac:dyDescent="0.45">
      <c r="A137" s="175" t="s">
        <v>173</v>
      </c>
      <c r="B137" s="253"/>
      <c r="C137" s="112" t="s">
        <v>572</v>
      </c>
      <c r="D137" s="87" t="s">
        <v>544</v>
      </c>
      <c r="E137" s="129">
        <v>1</v>
      </c>
      <c r="F137" s="129">
        <v>1</v>
      </c>
      <c r="G137" s="295"/>
      <c r="H137" s="295"/>
      <c r="I137" s="143">
        <v>71000</v>
      </c>
      <c r="J137" s="191">
        <v>71000</v>
      </c>
      <c r="K137" s="82" t="s">
        <v>45</v>
      </c>
      <c r="L137" s="82" t="s">
        <v>45</v>
      </c>
      <c r="M137" s="82" t="s">
        <v>45</v>
      </c>
      <c r="N137" s="142">
        <v>71000</v>
      </c>
      <c r="O137" s="82" t="s">
        <v>45</v>
      </c>
      <c r="P137" s="82" t="s">
        <v>45</v>
      </c>
      <c r="Q137" s="125">
        <v>900</v>
      </c>
      <c r="R137" s="82">
        <v>0</v>
      </c>
      <c r="S137" s="105">
        <v>100</v>
      </c>
      <c r="T137" s="128">
        <v>0</v>
      </c>
      <c r="U137" s="103">
        <v>4</v>
      </c>
      <c r="V137" s="103">
        <v>3.8</v>
      </c>
      <c r="W137" s="105">
        <v>1</v>
      </c>
      <c r="X137" s="105">
        <v>1</v>
      </c>
      <c r="Y137" s="300"/>
      <c r="Z137" s="298"/>
    </row>
    <row r="138" spans="1:26" ht="51" customHeight="1" outlineLevel="1" x14ac:dyDescent="0.45">
      <c r="A138" s="182" t="s">
        <v>174</v>
      </c>
      <c r="B138" s="253"/>
      <c r="C138" s="112" t="s">
        <v>573</v>
      </c>
      <c r="D138" s="87" t="s">
        <v>544</v>
      </c>
      <c r="E138" s="129">
        <v>1</v>
      </c>
      <c r="F138" s="129">
        <v>1</v>
      </c>
      <c r="G138" s="295"/>
      <c r="H138" s="295"/>
      <c r="I138" s="143">
        <v>37600</v>
      </c>
      <c r="J138" s="191">
        <v>37600</v>
      </c>
      <c r="K138" s="82" t="s">
        <v>45</v>
      </c>
      <c r="L138" s="82" t="s">
        <v>45</v>
      </c>
      <c r="M138" s="82" t="s">
        <v>45</v>
      </c>
      <c r="N138" s="142">
        <v>37600</v>
      </c>
      <c r="O138" s="82" t="s">
        <v>45</v>
      </c>
      <c r="P138" s="82" t="s">
        <v>45</v>
      </c>
      <c r="Q138" s="125">
        <v>317</v>
      </c>
      <c r="R138" s="82">
        <v>0</v>
      </c>
      <c r="S138" s="105">
        <v>100</v>
      </c>
      <c r="T138" s="128">
        <v>20</v>
      </c>
      <c r="U138" s="103">
        <v>4</v>
      </c>
      <c r="V138" s="103">
        <v>3.5</v>
      </c>
      <c r="W138" s="105">
        <v>0</v>
      </c>
      <c r="X138" s="105">
        <v>0</v>
      </c>
      <c r="Y138" s="300"/>
      <c r="Z138" s="298"/>
    </row>
    <row r="139" spans="1:26" ht="51" customHeight="1" outlineLevel="1" x14ac:dyDescent="0.45">
      <c r="A139" s="175" t="s">
        <v>175</v>
      </c>
      <c r="B139" s="253"/>
      <c r="C139" s="112" t="s">
        <v>574</v>
      </c>
      <c r="D139" s="87" t="s">
        <v>544</v>
      </c>
      <c r="E139" s="87">
        <v>1</v>
      </c>
      <c r="F139" s="87">
        <v>1</v>
      </c>
      <c r="G139" s="295"/>
      <c r="H139" s="295"/>
      <c r="I139" s="143">
        <v>91400</v>
      </c>
      <c r="J139" s="192">
        <v>91400</v>
      </c>
      <c r="K139" s="82" t="s">
        <v>45</v>
      </c>
      <c r="L139" s="82" t="s">
        <v>45</v>
      </c>
      <c r="M139" s="82" t="s">
        <v>45</v>
      </c>
      <c r="N139" s="143">
        <v>91400</v>
      </c>
      <c r="O139" s="82" t="s">
        <v>45</v>
      </c>
      <c r="P139" s="82" t="s">
        <v>45</v>
      </c>
      <c r="Q139" s="125">
        <v>74</v>
      </c>
      <c r="R139" s="82">
        <v>0</v>
      </c>
      <c r="S139" s="105">
        <v>84</v>
      </c>
      <c r="T139" s="128">
        <v>0.7</v>
      </c>
      <c r="U139" s="103">
        <v>4</v>
      </c>
      <c r="V139" s="103">
        <v>3.8</v>
      </c>
      <c r="W139" s="144">
        <v>1</v>
      </c>
      <c r="X139" s="105">
        <v>1</v>
      </c>
      <c r="Y139" s="300"/>
      <c r="Z139" s="298"/>
    </row>
    <row r="140" spans="1:26" ht="51" customHeight="1" outlineLevel="1" x14ac:dyDescent="0.45">
      <c r="A140" s="182" t="s">
        <v>176</v>
      </c>
      <c r="B140" s="253"/>
      <c r="C140" s="112" t="s">
        <v>575</v>
      </c>
      <c r="D140" s="87" t="s">
        <v>544</v>
      </c>
      <c r="E140" s="87">
        <v>1</v>
      </c>
      <c r="F140" s="87">
        <v>1</v>
      </c>
      <c r="G140" s="295"/>
      <c r="H140" s="295"/>
      <c r="I140" s="143">
        <v>95600</v>
      </c>
      <c r="J140" s="192">
        <v>95600</v>
      </c>
      <c r="K140" s="82" t="s">
        <v>45</v>
      </c>
      <c r="L140" s="82" t="s">
        <v>45</v>
      </c>
      <c r="M140" s="82" t="s">
        <v>45</v>
      </c>
      <c r="N140" s="143">
        <v>95600</v>
      </c>
      <c r="O140" s="82" t="s">
        <v>45</v>
      </c>
      <c r="P140" s="82" t="s">
        <v>45</v>
      </c>
      <c r="Q140" s="125">
        <v>278.30999999999995</v>
      </c>
      <c r="R140" s="82">
        <v>0</v>
      </c>
      <c r="S140" s="105">
        <v>100</v>
      </c>
      <c r="T140" s="128">
        <v>34.9</v>
      </c>
      <c r="U140" s="103">
        <v>4</v>
      </c>
      <c r="V140" s="103">
        <v>3.9</v>
      </c>
      <c r="W140" s="105">
        <v>0</v>
      </c>
      <c r="X140" s="105">
        <v>0</v>
      </c>
      <c r="Y140" s="300"/>
      <c r="Z140" s="298"/>
    </row>
    <row r="141" spans="1:26" ht="51" customHeight="1" outlineLevel="1" x14ac:dyDescent="0.45">
      <c r="A141" s="175" t="s">
        <v>177</v>
      </c>
      <c r="B141" s="253"/>
      <c r="C141" s="112" t="s">
        <v>576</v>
      </c>
      <c r="D141" s="87" t="s">
        <v>544</v>
      </c>
      <c r="E141" s="87">
        <v>1</v>
      </c>
      <c r="F141" s="87">
        <v>1</v>
      </c>
      <c r="G141" s="295"/>
      <c r="H141" s="295"/>
      <c r="I141" s="143">
        <v>80000</v>
      </c>
      <c r="J141" s="192">
        <v>80000</v>
      </c>
      <c r="K141" s="82" t="s">
        <v>45</v>
      </c>
      <c r="L141" s="82" t="s">
        <v>45</v>
      </c>
      <c r="M141" s="82" t="s">
        <v>45</v>
      </c>
      <c r="N141" s="143">
        <v>80000</v>
      </c>
      <c r="O141" s="82" t="s">
        <v>45</v>
      </c>
      <c r="P141" s="82" t="s">
        <v>45</v>
      </c>
      <c r="Q141" s="125">
        <v>1964.8</v>
      </c>
      <c r="R141" s="82">
        <v>0</v>
      </c>
      <c r="S141" s="105">
        <v>100</v>
      </c>
      <c r="T141" s="128">
        <v>0</v>
      </c>
      <c r="U141" s="103">
        <v>4</v>
      </c>
      <c r="V141" s="103">
        <v>3.95</v>
      </c>
      <c r="W141" s="105">
        <v>0</v>
      </c>
      <c r="X141" s="105">
        <v>0</v>
      </c>
      <c r="Y141" s="300"/>
      <c r="Z141" s="298"/>
    </row>
    <row r="142" spans="1:26" ht="51" customHeight="1" outlineLevel="1" x14ac:dyDescent="0.45">
      <c r="A142" s="182" t="s">
        <v>178</v>
      </c>
      <c r="B142" s="253"/>
      <c r="C142" s="112" t="s">
        <v>577</v>
      </c>
      <c r="D142" s="87" t="s">
        <v>544</v>
      </c>
      <c r="E142" s="87">
        <v>1</v>
      </c>
      <c r="F142" s="87">
        <v>1</v>
      </c>
      <c r="G142" s="295"/>
      <c r="H142" s="295"/>
      <c r="I142" s="143">
        <v>73800</v>
      </c>
      <c r="J142" s="192">
        <v>73800</v>
      </c>
      <c r="K142" s="82" t="s">
        <v>45</v>
      </c>
      <c r="L142" s="82" t="s">
        <v>45</v>
      </c>
      <c r="M142" s="82" t="s">
        <v>45</v>
      </c>
      <c r="N142" s="143">
        <v>73800</v>
      </c>
      <c r="O142" s="82" t="s">
        <v>45</v>
      </c>
      <c r="P142" s="82" t="s">
        <v>45</v>
      </c>
      <c r="Q142" s="125">
        <v>121.2</v>
      </c>
      <c r="R142" s="82">
        <v>0</v>
      </c>
      <c r="S142" s="105">
        <v>100</v>
      </c>
      <c r="T142" s="128">
        <v>50</v>
      </c>
      <c r="U142" s="103">
        <v>4</v>
      </c>
      <c r="V142" s="103">
        <v>3.8</v>
      </c>
      <c r="W142" s="105">
        <v>0</v>
      </c>
      <c r="X142" s="105">
        <v>0</v>
      </c>
      <c r="Y142" s="300"/>
      <c r="Z142" s="298"/>
    </row>
    <row r="143" spans="1:26" ht="51" customHeight="1" outlineLevel="1" x14ac:dyDescent="0.45">
      <c r="A143" s="175" t="s">
        <v>179</v>
      </c>
      <c r="B143" s="253"/>
      <c r="C143" s="112" t="s">
        <v>578</v>
      </c>
      <c r="D143" s="87" t="s">
        <v>544</v>
      </c>
      <c r="E143" s="87">
        <v>1</v>
      </c>
      <c r="F143" s="87">
        <v>1</v>
      </c>
      <c r="G143" s="295"/>
      <c r="H143" s="295"/>
      <c r="I143" s="143">
        <v>51900</v>
      </c>
      <c r="J143" s="192">
        <v>51900</v>
      </c>
      <c r="K143" s="82" t="s">
        <v>45</v>
      </c>
      <c r="L143" s="82" t="s">
        <v>45</v>
      </c>
      <c r="M143" s="82" t="s">
        <v>45</v>
      </c>
      <c r="N143" s="143">
        <v>51900</v>
      </c>
      <c r="O143" s="82" t="s">
        <v>45</v>
      </c>
      <c r="P143" s="82" t="s">
        <v>45</v>
      </c>
      <c r="Q143" s="125">
        <v>566</v>
      </c>
      <c r="R143" s="82">
        <v>0</v>
      </c>
      <c r="S143" s="105">
        <v>100</v>
      </c>
      <c r="T143" s="128">
        <v>0</v>
      </c>
      <c r="U143" s="103">
        <v>4</v>
      </c>
      <c r="V143" s="103">
        <v>3.95</v>
      </c>
      <c r="W143" s="105">
        <v>0</v>
      </c>
      <c r="X143" s="105">
        <v>0</v>
      </c>
      <c r="Y143" s="300"/>
      <c r="Z143" s="298"/>
    </row>
    <row r="144" spans="1:26" ht="51" customHeight="1" outlineLevel="1" x14ac:dyDescent="0.45">
      <c r="A144" s="182" t="s">
        <v>180</v>
      </c>
      <c r="B144" s="253"/>
      <c r="C144" s="112" t="s">
        <v>579</v>
      </c>
      <c r="D144" s="87" t="s">
        <v>544</v>
      </c>
      <c r="E144" s="87">
        <v>1</v>
      </c>
      <c r="F144" s="87">
        <v>1</v>
      </c>
      <c r="G144" s="295"/>
      <c r="H144" s="295"/>
      <c r="I144" s="143">
        <v>132000</v>
      </c>
      <c r="J144" s="192">
        <v>132000</v>
      </c>
      <c r="K144" s="82" t="s">
        <v>45</v>
      </c>
      <c r="L144" s="82" t="s">
        <v>45</v>
      </c>
      <c r="M144" s="82" t="s">
        <v>45</v>
      </c>
      <c r="N144" s="143">
        <v>132000</v>
      </c>
      <c r="O144" s="82" t="s">
        <v>45</v>
      </c>
      <c r="P144" s="82" t="s">
        <v>45</v>
      </c>
      <c r="Q144" s="145">
        <v>1170.51</v>
      </c>
      <c r="R144" s="82">
        <v>0</v>
      </c>
      <c r="S144" s="105">
        <v>100</v>
      </c>
      <c r="T144" s="128">
        <v>22.3</v>
      </c>
      <c r="U144" s="103">
        <v>4</v>
      </c>
      <c r="V144" s="103">
        <v>3.91</v>
      </c>
      <c r="W144" s="105">
        <v>0</v>
      </c>
      <c r="X144" s="105">
        <v>0</v>
      </c>
      <c r="Y144" s="300"/>
      <c r="Z144" s="298"/>
    </row>
    <row r="145" spans="1:26" ht="51" customHeight="1" outlineLevel="1" x14ac:dyDescent="0.45">
      <c r="A145" s="175" t="s">
        <v>181</v>
      </c>
      <c r="B145" s="253"/>
      <c r="C145" s="112" t="s">
        <v>580</v>
      </c>
      <c r="D145" s="87" t="s">
        <v>544</v>
      </c>
      <c r="E145" s="87">
        <v>1</v>
      </c>
      <c r="F145" s="87">
        <v>1</v>
      </c>
      <c r="G145" s="295"/>
      <c r="H145" s="295"/>
      <c r="I145" s="143">
        <v>65300</v>
      </c>
      <c r="J145" s="192">
        <v>65300</v>
      </c>
      <c r="K145" s="82" t="s">
        <v>45</v>
      </c>
      <c r="L145" s="82" t="s">
        <v>45</v>
      </c>
      <c r="M145" s="82" t="s">
        <v>45</v>
      </c>
      <c r="N145" s="143">
        <v>65300</v>
      </c>
      <c r="O145" s="82" t="s">
        <v>45</v>
      </c>
      <c r="P145" s="82" t="s">
        <v>45</v>
      </c>
      <c r="Q145" s="145">
        <v>0</v>
      </c>
      <c r="R145" s="82">
        <v>0</v>
      </c>
      <c r="S145" s="105">
        <v>100</v>
      </c>
      <c r="T145" s="128">
        <v>0</v>
      </c>
      <c r="U145" s="103">
        <v>4</v>
      </c>
      <c r="V145" s="103">
        <v>3.2</v>
      </c>
      <c r="W145" s="105">
        <v>0</v>
      </c>
      <c r="X145" s="105">
        <v>0</v>
      </c>
      <c r="Y145" s="300"/>
      <c r="Z145" s="298"/>
    </row>
    <row r="146" spans="1:26" ht="51" customHeight="1" outlineLevel="1" x14ac:dyDescent="0.45">
      <c r="A146" s="182" t="s">
        <v>182</v>
      </c>
      <c r="B146" s="253"/>
      <c r="C146" s="112" t="s">
        <v>581</v>
      </c>
      <c r="D146" s="87" t="s">
        <v>544</v>
      </c>
      <c r="E146" s="87">
        <v>1</v>
      </c>
      <c r="F146" s="87">
        <v>1</v>
      </c>
      <c r="G146" s="295"/>
      <c r="H146" s="295"/>
      <c r="I146" s="143">
        <v>64000</v>
      </c>
      <c r="J146" s="192">
        <v>64000</v>
      </c>
      <c r="K146" s="82" t="s">
        <v>45</v>
      </c>
      <c r="L146" s="82" t="s">
        <v>45</v>
      </c>
      <c r="M146" s="82" t="s">
        <v>45</v>
      </c>
      <c r="N146" s="143">
        <v>64000</v>
      </c>
      <c r="O146" s="82" t="s">
        <v>45</v>
      </c>
      <c r="P146" s="82" t="s">
        <v>45</v>
      </c>
      <c r="Q146" s="145">
        <v>113</v>
      </c>
      <c r="R146" s="82">
        <v>0</v>
      </c>
      <c r="S146" s="105">
        <v>100</v>
      </c>
      <c r="T146" s="128">
        <v>0</v>
      </c>
      <c r="U146" s="103">
        <v>4</v>
      </c>
      <c r="V146" s="103">
        <v>3.5</v>
      </c>
      <c r="W146" s="105">
        <v>0</v>
      </c>
      <c r="X146" s="105">
        <v>0</v>
      </c>
      <c r="Y146" s="300"/>
      <c r="Z146" s="298"/>
    </row>
    <row r="147" spans="1:26" ht="51" customHeight="1" outlineLevel="1" x14ac:dyDescent="0.45">
      <c r="A147" s="175" t="s">
        <v>415</v>
      </c>
      <c r="B147" s="253"/>
      <c r="C147" s="112" t="s">
        <v>582</v>
      </c>
      <c r="D147" s="87" t="s">
        <v>544</v>
      </c>
      <c r="E147" s="87">
        <v>1</v>
      </c>
      <c r="F147" s="87">
        <v>1</v>
      </c>
      <c r="G147" s="295"/>
      <c r="H147" s="295"/>
      <c r="I147" s="143">
        <v>38000</v>
      </c>
      <c r="J147" s="192">
        <v>38000</v>
      </c>
      <c r="K147" s="82" t="s">
        <v>45</v>
      </c>
      <c r="L147" s="82" t="s">
        <v>45</v>
      </c>
      <c r="M147" s="82" t="s">
        <v>45</v>
      </c>
      <c r="N147" s="143">
        <v>38000</v>
      </c>
      <c r="O147" s="82" t="s">
        <v>45</v>
      </c>
      <c r="P147" s="82" t="s">
        <v>45</v>
      </c>
      <c r="Q147" s="145">
        <v>80</v>
      </c>
      <c r="R147" s="82">
        <v>0</v>
      </c>
      <c r="S147" s="105">
        <v>100</v>
      </c>
      <c r="T147" s="128">
        <v>0</v>
      </c>
      <c r="U147" s="103">
        <v>4</v>
      </c>
      <c r="V147" s="103">
        <v>3.6</v>
      </c>
      <c r="W147" s="105">
        <v>0</v>
      </c>
      <c r="X147" s="105">
        <v>0</v>
      </c>
      <c r="Y147" s="300"/>
      <c r="Z147" s="298"/>
    </row>
    <row r="148" spans="1:26" ht="51" customHeight="1" outlineLevel="1" x14ac:dyDescent="0.45">
      <c r="A148" s="182" t="s">
        <v>416</v>
      </c>
      <c r="B148" s="253"/>
      <c r="C148" s="112" t="s">
        <v>583</v>
      </c>
      <c r="D148" s="87" t="s">
        <v>544</v>
      </c>
      <c r="E148" s="87">
        <v>1</v>
      </c>
      <c r="F148" s="87">
        <v>1</v>
      </c>
      <c r="G148" s="295"/>
      <c r="H148" s="295"/>
      <c r="I148" s="143">
        <v>47700</v>
      </c>
      <c r="J148" s="192">
        <v>47700</v>
      </c>
      <c r="K148" s="82" t="s">
        <v>45</v>
      </c>
      <c r="L148" s="82" t="s">
        <v>45</v>
      </c>
      <c r="M148" s="82" t="s">
        <v>45</v>
      </c>
      <c r="N148" s="143">
        <v>47700</v>
      </c>
      <c r="O148" s="82" t="s">
        <v>45</v>
      </c>
      <c r="P148" s="82" t="s">
        <v>45</v>
      </c>
      <c r="Q148" s="134">
        <v>339</v>
      </c>
      <c r="R148" s="138">
        <v>0</v>
      </c>
      <c r="S148" s="105">
        <v>100</v>
      </c>
      <c r="T148" s="128">
        <v>0</v>
      </c>
      <c r="U148" s="103">
        <v>4</v>
      </c>
      <c r="V148" s="103">
        <v>3.5</v>
      </c>
      <c r="W148" s="105">
        <v>0</v>
      </c>
      <c r="X148" s="105">
        <v>0</v>
      </c>
      <c r="Y148" s="300"/>
      <c r="Z148" s="298"/>
    </row>
    <row r="149" spans="1:26" ht="51" customHeight="1" x14ac:dyDescent="0.45">
      <c r="A149" s="173" t="s">
        <v>183</v>
      </c>
      <c r="B149" s="253"/>
      <c r="C149" s="80" t="s">
        <v>584</v>
      </c>
      <c r="D149" s="87"/>
      <c r="E149" s="82">
        <f>SUM(E150:E165)</f>
        <v>16</v>
      </c>
      <c r="F149" s="82">
        <f>SUM(F150:F165)</f>
        <v>16</v>
      </c>
      <c r="G149" s="295"/>
      <c r="H149" s="295"/>
      <c r="I149" s="174">
        <f>SUM(I150:I165)</f>
        <v>670080.05000000005</v>
      </c>
      <c r="J149" s="108">
        <f>SUM(J150:J165)</f>
        <v>670080.05000000005</v>
      </c>
      <c r="K149" s="82" t="s">
        <v>45</v>
      </c>
      <c r="L149" s="82" t="s">
        <v>45</v>
      </c>
      <c r="M149" s="82" t="s">
        <v>45</v>
      </c>
      <c r="N149" s="82">
        <f>SUM(N150:N165)</f>
        <v>670080.05000000005</v>
      </c>
      <c r="O149" s="82" t="s">
        <v>45</v>
      </c>
      <c r="P149" s="82" t="s">
        <v>45</v>
      </c>
      <c r="Q149" s="134">
        <f>SUM(Q150:Q164)</f>
        <v>534.20000000000005</v>
      </c>
      <c r="R149" s="134">
        <f>SUM(R150:R164)</f>
        <v>0</v>
      </c>
      <c r="S149" s="105"/>
      <c r="T149" s="133"/>
      <c r="U149" s="126"/>
      <c r="V149" s="126"/>
      <c r="W149" s="105"/>
      <c r="X149" s="105"/>
      <c r="Y149" s="300"/>
      <c r="Z149" s="298"/>
    </row>
    <row r="150" spans="1:26" ht="51" customHeight="1" outlineLevel="1" x14ac:dyDescent="0.45">
      <c r="A150" s="175" t="s">
        <v>184</v>
      </c>
      <c r="B150" s="253"/>
      <c r="C150" s="86" t="s">
        <v>585</v>
      </c>
      <c r="D150" s="87" t="s">
        <v>544</v>
      </c>
      <c r="E150" s="193">
        <v>1</v>
      </c>
      <c r="F150" s="193">
        <v>1</v>
      </c>
      <c r="G150" s="295"/>
      <c r="H150" s="295"/>
      <c r="I150" s="115">
        <v>22500</v>
      </c>
      <c r="J150" s="88">
        <v>22500</v>
      </c>
      <c r="K150" s="82" t="s">
        <v>45</v>
      </c>
      <c r="L150" s="82" t="s">
        <v>45</v>
      </c>
      <c r="M150" s="82" t="s">
        <v>45</v>
      </c>
      <c r="N150" s="88">
        <v>22500</v>
      </c>
      <c r="O150" s="82" t="s">
        <v>45</v>
      </c>
      <c r="P150" s="82" t="s">
        <v>45</v>
      </c>
      <c r="Q150" s="105">
        <v>102</v>
      </c>
      <c r="R150" s="82">
        <v>0</v>
      </c>
      <c r="S150" s="105">
        <v>100</v>
      </c>
      <c r="T150" s="128">
        <v>0</v>
      </c>
      <c r="U150" s="103">
        <v>5</v>
      </c>
      <c r="V150" s="103">
        <v>4.8</v>
      </c>
      <c r="W150" s="105">
        <v>0</v>
      </c>
      <c r="X150" s="105">
        <v>0</v>
      </c>
      <c r="Y150" s="300"/>
      <c r="Z150" s="298"/>
    </row>
    <row r="151" spans="1:26" ht="51" customHeight="1" outlineLevel="1" x14ac:dyDescent="0.45">
      <c r="A151" s="175" t="s">
        <v>185</v>
      </c>
      <c r="B151" s="253"/>
      <c r="C151" s="86" t="s">
        <v>586</v>
      </c>
      <c r="D151" s="87" t="s">
        <v>544</v>
      </c>
      <c r="E151" s="193">
        <v>1</v>
      </c>
      <c r="F151" s="193">
        <v>1</v>
      </c>
      <c r="G151" s="295"/>
      <c r="H151" s="295"/>
      <c r="I151" s="115">
        <v>31900</v>
      </c>
      <c r="J151" s="88">
        <v>31900</v>
      </c>
      <c r="K151" s="82" t="s">
        <v>45</v>
      </c>
      <c r="L151" s="82" t="s">
        <v>45</v>
      </c>
      <c r="M151" s="82" t="s">
        <v>45</v>
      </c>
      <c r="N151" s="88">
        <v>31900</v>
      </c>
      <c r="O151" s="82" t="s">
        <v>45</v>
      </c>
      <c r="P151" s="82" t="s">
        <v>45</v>
      </c>
      <c r="Q151" s="105">
        <v>37</v>
      </c>
      <c r="R151" s="82">
        <v>0</v>
      </c>
      <c r="S151" s="105">
        <v>100</v>
      </c>
      <c r="T151" s="128">
        <v>0</v>
      </c>
      <c r="U151" s="103">
        <v>5</v>
      </c>
      <c r="V151" s="103">
        <v>4.9000000000000004</v>
      </c>
      <c r="W151" s="105">
        <v>0</v>
      </c>
      <c r="X151" s="105">
        <v>0</v>
      </c>
      <c r="Y151" s="300"/>
      <c r="Z151" s="298"/>
    </row>
    <row r="152" spans="1:26" ht="51" customHeight="1" outlineLevel="1" x14ac:dyDescent="0.45">
      <c r="A152" s="175" t="s">
        <v>186</v>
      </c>
      <c r="B152" s="253"/>
      <c r="C152" s="86" t="s">
        <v>587</v>
      </c>
      <c r="D152" s="87" t="s">
        <v>544</v>
      </c>
      <c r="E152" s="193">
        <v>1</v>
      </c>
      <c r="F152" s="193">
        <v>1</v>
      </c>
      <c r="G152" s="295"/>
      <c r="H152" s="295"/>
      <c r="I152" s="115">
        <v>29800</v>
      </c>
      <c r="J152" s="88">
        <v>29800</v>
      </c>
      <c r="K152" s="82" t="s">
        <v>45</v>
      </c>
      <c r="L152" s="82" t="s">
        <v>45</v>
      </c>
      <c r="M152" s="82" t="s">
        <v>45</v>
      </c>
      <c r="N152" s="88">
        <v>29800</v>
      </c>
      <c r="O152" s="82" t="s">
        <v>45</v>
      </c>
      <c r="P152" s="82" t="s">
        <v>45</v>
      </c>
      <c r="Q152" s="105">
        <v>76</v>
      </c>
      <c r="R152" s="82">
        <v>0</v>
      </c>
      <c r="S152" s="105">
        <v>100</v>
      </c>
      <c r="T152" s="128">
        <v>0</v>
      </c>
      <c r="U152" s="103">
        <v>5</v>
      </c>
      <c r="V152" s="103">
        <v>4.9000000000000004</v>
      </c>
      <c r="W152" s="105">
        <v>0</v>
      </c>
      <c r="X152" s="105">
        <v>0</v>
      </c>
      <c r="Y152" s="300"/>
      <c r="Z152" s="298"/>
    </row>
    <row r="153" spans="1:26" ht="51" customHeight="1" outlineLevel="1" x14ac:dyDescent="0.45">
      <c r="A153" s="175" t="s">
        <v>187</v>
      </c>
      <c r="B153" s="253"/>
      <c r="C153" s="86" t="s">
        <v>588</v>
      </c>
      <c r="D153" s="87" t="s">
        <v>544</v>
      </c>
      <c r="E153" s="193">
        <v>1</v>
      </c>
      <c r="F153" s="193">
        <v>1</v>
      </c>
      <c r="G153" s="295"/>
      <c r="H153" s="295"/>
      <c r="I153" s="115">
        <v>29900</v>
      </c>
      <c r="J153" s="88">
        <v>29900</v>
      </c>
      <c r="K153" s="82" t="s">
        <v>45</v>
      </c>
      <c r="L153" s="82" t="s">
        <v>45</v>
      </c>
      <c r="M153" s="82" t="s">
        <v>45</v>
      </c>
      <c r="N153" s="88">
        <v>29900</v>
      </c>
      <c r="O153" s="82" t="s">
        <v>45</v>
      </c>
      <c r="P153" s="82" t="s">
        <v>45</v>
      </c>
      <c r="Q153" s="105">
        <v>54</v>
      </c>
      <c r="R153" s="82">
        <v>0</v>
      </c>
      <c r="S153" s="105">
        <v>100</v>
      </c>
      <c r="T153" s="128">
        <v>0</v>
      </c>
      <c r="U153" s="103">
        <v>5</v>
      </c>
      <c r="V153" s="103">
        <v>4.9000000000000004</v>
      </c>
      <c r="W153" s="105">
        <v>0</v>
      </c>
      <c r="X153" s="105">
        <v>0</v>
      </c>
      <c r="Y153" s="300"/>
      <c r="Z153" s="298"/>
    </row>
    <row r="154" spans="1:26" ht="51" customHeight="1" outlineLevel="1" x14ac:dyDescent="0.45">
      <c r="A154" s="175" t="s">
        <v>188</v>
      </c>
      <c r="B154" s="253"/>
      <c r="C154" s="112" t="s">
        <v>589</v>
      </c>
      <c r="D154" s="87" t="s">
        <v>544</v>
      </c>
      <c r="E154" s="152">
        <v>1</v>
      </c>
      <c r="F154" s="152">
        <v>1</v>
      </c>
      <c r="G154" s="295"/>
      <c r="H154" s="295"/>
      <c r="I154" s="143">
        <v>32600</v>
      </c>
      <c r="J154" s="191">
        <v>32600</v>
      </c>
      <c r="K154" s="82" t="s">
        <v>45</v>
      </c>
      <c r="L154" s="82" t="s">
        <v>45</v>
      </c>
      <c r="M154" s="82" t="s">
        <v>45</v>
      </c>
      <c r="N154" s="142">
        <v>32600</v>
      </c>
      <c r="O154" s="82" t="s">
        <v>45</v>
      </c>
      <c r="P154" s="82" t="s">
        <v>45</v>
      </c>
      <c r="Q154" s="105">
        <v>44</v>
      </c>
      <c r="R154" s="82">
        <v>0</v>
      </c>
      <c r="S154" s="105">
        <v>100</v>
      </c>
      <c r="T154" s="128">
        <v>0</v>
      </c>
      <c r="U154" s="103">
        <v>5</v>
      </c>
      <c r="V154" s="103">
        <v>4.9000000000000004</v>
      </c>
      <c r="W154" s="105">
        <v>0</v>
      </c>
      <c r="X154" s="105">
        <v>0</v>
      </c>
      <c r="Y154" s="300"/>
      <c r="Z154" s="298"/>
    </row>
    <row r="155" spans="1:26" ht="41.25" customHeight="1" outlineLevel="1" x14ac:dyDescent="0.45">
      <c r="A155" s="175" t="s">
        <v>417</v>
      </c>
      <c r="B155" s="253"/>
      <c r="C155" s="112" t="s">
        <v>590</v>
      </c>
      <c r="D155" s="87" t="s">
        <v>544</v>
      </c>
      <c r="E155" s="152">
        <v>1</v>
      </c>
      <c r="F155" s="152">
        <v>1</v>
      </c>
      <c r="G155" s="295"/>
      <c r="H155" s="295"/>
      <c r="I155" s="143">
        <v>29800</v>
      </c>
      <c r="J155" s="192">
        <v>29800</v>
      </c>
      <c r="K155" s="82" t="s">
        <v>45</v>
      </c>
      <c r="L155" s="82" t="s">
        <v>45</v>
      </c>
      <c r="M155" s="82" t="s">
        <v>45</v>
      </c>
      <c r="N155" s="143">
        <v>29800</v>
      </c>
      <c r="O155" s="82" t="s">
        <v>45</v>
      </c>
      <c r="P155" s="82" t="s">
        <v>45</v>
      </c>
      <c r="Q155" s="105">
        <v>76</v>
      </c>
      <c r="R155" s="82">
        <v>0</v>
      </c>
      <c r="S155" s="105">
        <v>100</v>
      </c>
      <c r="T155" s="128">
        <v>0</v>
      </c>
      <c r="U155" s="103">
        <v>5</v>
      </c>
      <c r="V155" s="103">
        <v>4.9000000000000004</v>
      </c>
      <c r="W155" s="105">
        <v>0</v>
      </c>
      <c r="X155" s="105">
        <v>0</v>
      </c>
      <c r="Y155" s="300"/>
      <c r="Z155" s="298"/>
    </row>
    <row r="156" spans="1:26" ht="41.25" customHeight="1" outlineLevel="1" x14ac:dyDescent="0.45">
      <c r="A156" s="175" t="s">
        <v>418</v>
      </c>
      <c r="B156" s="253"/>
      <c r="C156" s="112" t="s">
        <v>591</v>
      </c>
      <c r="D156" s="87" t="s">
        <v>544</v>
      </c>
      <c r="E156" s="152">
        <v>1</v>
      </c>
      <c r="F156" s="152">
        <v>1</v>
      </c>
      <c r="G156" s="295"/>
      <c r="H156" s="295"/>
      <c r="I156" s="143">
        <v>61000</v>
      </c>
      <c r="J156" s="192">
        <v>61000</v>
      </c>
      <c r="K156" s="82" t="s">
        <v>45</v>
      </c>
      <c r="L156" s="82" t="s">
        <v>45</v>
      </c>
      <c r="M156" s="82" t="s">
        <v>45</v>
      </c>
      <c r="N156" s="143">
        <v>61000</v>
      </c>
      <c r="O156" s="82" t="s">
        <v>45</v>
      </c>
      <c r="P156" s="82" t="s">
        <v>45</v>
      </c>
      <c r="Q156" s="134">
        <v>0</v>
      </c>
      <c r="R156" s="82">
        <v>0</v>
      </c>
      <c r="S156" s="105">
        <v>100</v>
      </c>
      <c r="T156" s="128">
        <v>0</v>
      </c>
      <c r="U156" s="103">
        <v>5</v>
      </c>
      <c r="V156" s="103">
        <v>4.9000000000000004</v>
      </c>
      <c r="W156" s="105">
        <v>0</v>
      </c>
      <c r="X156" s="105">
        <v>0</v>
      </c>
      <c r="Y156" s="300"/>
      <c r="Z156" s="298"/>
    </row>
    <row r="157" spans="1:26" ht="41.25" customHeight="1" outlineLevel="1" x14ac:dyDescent="0.45">
      <c r="A157" s="175" t="s">
        <v>419</v>
      </c>
      <c r="B157" s="253"/>
      <c r="C157" s="112" t="s">
        <v>592</v>
      </c>
      <c r="D157" s="87" t="s">
        <v>544</v>
      </c>
      <c r="E157" s="152">
        <v>1</v>
      </c>
      <c r="F157" s="152">
        <v>1</v>
      </c>
      <c r="G157" s="295"/>
      <c r="H157" s="295"/>
      <c r="I157" s="143">
        <v>25000</v>
      </c>
      <c r="J157" s="192">
        <v>25000</v>
      </c>
      <c r="K157" s="82" t="s">
        <v>45</v>
      </c>
      <c r="L157" s="82" t="s">
        <v>45</v>
      </c>
      <c r="M157" s="82" t="s">
        <v>45</v>
      </c>
      <c r="N157" s="143">
        <v>25000</v>
      </c>
      <c r="O157" s="82" t="s">
        <v>45</v>
      </c>
      <c r="P157" s="82" t="s">
        <v>45</v>
      </c>
      <c r="Q157" s="105">
        <v>61.2</v>
      </c>
      <c r="R157" s="82">
        <v>0</v>
      </c>
      <c r="S157" s="105">
        <v>100</v>
      </c>
      <c r="T157" s="128">
        <v>0</v>
      </c>
      <c r="U157" s="103">
        <v>5</v>
      </c>
      <c r="V157" s="103">
        <v>4.9000000000000004</v>
      </c>
      <c r="W157" s="105">
        <v>0</v>
      </c>
      <c r="X157" s="105">
        <v>0</v>
      </c>
      <c r="Y157" s="300"/>
      <c r="Z157" s="298"/>
    </row>
    <row r="158" spans="1:26" ht="41.25" customHeight="1" outlineLevel="1" x14ac:dyDescent="0.45">
      <c r="A158" s="175" t="s">
        <v>420</v>
      </c>
      <c r="B158" s="253"/>
      <c r="C158" s="112" t="s">
        <v>593</v>
      </c>
      <c r="D158" s="87" t="s">
        <v>544</v>
      </c>
      <c r="E158" s="152">
        <v>1</v>
      </c>
      <c r="F158" s="152">
        <v>1</v>
      </c>
      <c r="G158" s="295"/>
      <c r="H158" s="295"/>
      <c r="I158" s="143">
        <v>36196.718999999997</v>
      </c>
      <c r="J158" s="192">
        <v>36196.718999999997</v>
      </c>
      <c r="K158" s="82" t="s">
        <v>45</v>
      </c>
      <c r="L158" s="82" t="s">
        <v>45</v>
      </c>
      <c r="M158" s="82" t="s">
        <v>45</v>
      </c>
      <c r="N158" s="143">
        <v>36196.718999999997</v>
      </c>
      <c r="O158" s="82" t="s">
        <v>45</v>
      </c>
      <c r="P158" s="82" t="s">
        <v>45</v>
      </c>
      <c r="Q158" s="105">
        <v>10</v>
      </c>
      <c r="R158" s="82">
        <v>0</v>
      </c>
      <c r="S158" s="105">
        <v>100</v>
      </c>
      <c r="T158" s="128">
        <v>0</v>
      </c>
      <c r="U158" s="103">
        <v>5</v>
      </c>
      <c r="V158" s="103">
        <v>4.9000000000000004</v>
      </c>
      <c r="W158" s="105">
        <v>0</v>
      </c>
      <c r="X158" s="105">
        <v>0</v>
      </c>
      <c r="Y158" s="300"/>
      <c r="Z158" s="298"/>
    </row>
    <row r="159" spans="1:26" ht="41.25" customHeight="1" outlineLevel="1" x14ac:dyDescent="0.45">
      <c r="A159" s="175" t="s">
        <v>421</v>
      </c>
      <c r="B159" s="253"/>
      <c r="C159" s="112" t="s">
        <v>594</v>
      </c>
      <c r="D159" s="87" t="s">
        <v>544</v>
      </c>
      <c r="E159" s="152">
        <v>1</v>
      </c>
      <c r="F159" s="152">
        <v>1</v>
      </c>
      <c r="G159" s="295"/>
      <c r="H159" s="295"/>
      <c r="I159" s="143">
        <v>54700</v>
      </c>
      <c r="J159" s="192">
        <v>54700</v>
      </c>
      <c r="K159" s="82" t="s">
        <v>45</v>
      </c>
      <c r="L159" s="82" t="s">
        <v>45</v>
      </c>
      <c r="M159" s="82" t="s">
        <v>45</v>
      </c>
      <c r="N159" s="143">
        <v>54700</v>
      </c>
      <c r="O159" s="82" t="s">
        <v>45</v>
      </c>
      <c r="P159" s="82" t="s">
        <v>45</v>
      </c>
      <c r="Q159" s="105">
        <v>3</v>
      </c>
      <c r="R159" s="82">
        <v>0</v>
      </c>
      <c r="S159" s="105">
        <v>100</v>
      </c>
      <c r="T159" s="128">
        <v>0</v>
      </c>
      <c r="U159" s="103">
        <v>5</v>
      </c>
      <c r="V159" s="103">
        <v>4.9000000000000004</v>
      </c>
      <c r="W159" s="105">
        <v>0</v>
      </c>
      <c r="X159" s="105">
        <v>0</v>
      </c>
      <c r="Y159" s="300"/>
      <c r="Z159" s="298"/>
    </row>
    <row r="160" spans="1:26" ht="41.25" customHeight="1" outlineLevel="1" x14ac:dyDescent="0.45">
      <c r="A160" s="175" t="s">
        <v>422</v>
      </c>
      <c r="B160" s="253"/>
      <c r="C160" s="112" t="s">
        <v>595</v>
      </c>
      <c r="D160" s="87" t="s">
        <v>544</v>
      </c>
      <c r="E160" s="152">
        <v>1</v>
      </c>
      <c r="F160" s="152">
        <v>1</v>
      </c>
      <c r="G160" s="295"/>
      <c r="H160" s="295"/>
      <c r="I160" s="143">
        <v>93900</v>
      </c>
      <c r="J160" s="192">
        <v>93900</v>
      </c>
      <c r="K160" s="82" t="s">
        <v>45</v>
      </c>
      <c r="L160" s="82" t="s">
        <v>45</v>
      </c>
      <c r="M160" s="82" t="s">
        <v>45</v>
      </c>
      <c r="N160" s="143">
        <v>93900</v>
      </c>
      <c r="O160" s="82" t="s">
        <v>45</v>
      </c>
      <c r="P160" s="82" t="s">
        <v>45</v>
      </c>
      <c r="Q160" s="105">
        <v>50</v>
      </c>
      <c r="R160" s="82">
        <v>0</v>
      </c>
      <c r="S160" s="105">
        <v>100</v>
      </c>
      <c r="T160" s="128">
        <v>0</v>
      </c>
      <c r="U160" s="103">
        <v>5</v>
      </c>
      <c r="V160" s="103">
        <v>4.9000000000000004</v>
      </c>
      <c r="W160" s="105">
        <v>0</v>
      </c>
      <c r="X160" s="105">
        <v>0</v>
      </c>
      <c r="Y160" s="300"/>
      <c r="Z160" s="298"/>
    </row>
    <row r="161" spans="1:26" ht="56.25" customHeight="1" outlineLevel="1" x14ac:dyDescent="0.45">
      <c r="A161" s="175" t="s">
        <v>423</v>
      </c>
      <c r="B161" s="253"/>
      <c r="C161" s="112" t="s">
        <v>596</v>
      </c>
      <c r="D161" s="87" t="s">
        <v>544</v>
      </c>
      <c r="E161" s="152">
        <v>1</v>
      </c>
      <c r="F161" s="152">
        <v>1</v>
      </c>
      <c r="G161" s="295"/>
      <c r="H161" s="295"/>
      <c r="I161" s="143">
        <v>56500</v>
      </c>
      <c r="J161" s="192">
        <v>56500</v>
      </c>
      <c r="K161" s="82" t="s">
        <v>45</v>
      </c>
      <c r="L161" s="82" t="s">
        <v>45</v>
      </c>
      <c r="M161" s="82" t="s">
        <v>45</v>
      </c>
      <c r="N161" s="143">
        <v>56500</v>
      </c>
      <c r="O161" s="82" t="s">
        <v>45</v>
      </c>
      <c r="P161" s="82" t="s">
        <v>45</v>
      </c>
      <c r="Q161" s="105">
        <v>0</v>
      </c>
      <c r="R161" s="82">
        <v>0</v>
      </c>
      <c r="S161" s="105">
        <v>100</v>
      </c>
      <c r="T161" s="128">
        <v>0</v>
      </c>
      <c r="U161" s="103">
        <v>5</v>
      </c>
      <c r="V161" s="103">
        <v>4.8499999999999996</v>
      </c>
      <c r="W161" s="105">
        <v>0</v>
      </c>
      <c r="X161" s="105">
        <v>0</v>
      </c>
      <c r="Y161" s="300"/>
      <c r="Z161" s="298"/>
    </row>
    <row r="162" spans="1:26" ht="41.25" customHeight="1" outlineLevel="1" x14ac:dyDescent="0.45">
      <c r="A162" s="175" t="s">
        <v>424</v>
      </c>
      <c r="B162" s="253"/>
      <c r="C162" s="112" t="s">
        <v>597</v>
      </c>
      <c r="D162" s="87" t="s">
        <v>544</v>
      </c>
      <c r="E162" s="152">
        <v>1</v>
      </c>
      <c r="F162" s="152">
        <v>1</v>
      </c>
      <c r="G162" s="295"/>
      <c r="H162" s="295"/>
      <c r="I162" s="143">
        <v>49000</v>
      </c>
      <c r="J162" s="192">
        <v>49000</v>
      </c>
      <c r="K162" s="82" t="s">
        <v>45</v>
      </c>
      <c r="L162" s="82" t="s">
        <v>45</v>
      </c>
      <c r="M162" s="82" t="s">
        <v>45</v>
      </c>
      <c r="N162" s="143">
        <v>49000</v>
      </c>
      <c r="O162" s="82" t="s">
        <v>45</v>
      </c>
      <c r="P162" s="82" t="s">
        <v>45</v>
      </c>
      <c r="Q162" s="105">
        <v>21</v>
      </c>
      <c r="R162" s="82">
        <v>0</v>
      </c>
      <c r="S162" s="105">
        <v>100</v>
      </c>
      <c r="T162" s="128">
        <v>0</v>
      </c>
      <c r="U162" s="103">
        <v>5</v>
      </c>
      <c r="V162" s="103">
        <v>4.2</v>
      </c>
      <c r="W162" s="105">
        <v>0</v>
      </c>
      <c r="X162" s="105">
        <v>0</v>
      </c>
      <c r="Y162" s="300"/>
      <c r="Z162" s="298"/>
    </row>
    <row r="163" spans="1:26" ht="41.25" customHeight="1" outlineLevel="1" x14ac:dyDescent="0.45">
      <c r="A163" s="175" t="s">
        <v>425</v>
      </c>
      <c r="B163" s="253"/>
      <c r="C163" s="112" t="s">
        <v>598</v>
      </c>
      <c r="D163" s="87" t="s">
        <v>544</v>
      </c>
      <c r="E163" s="152">
        <v>1</v>
      </c>
      <c r="F163" s="152">
        <v>1</v>
      </c>
      <c r="G163" s="295"/>
      <c r="H163" s="295"/>
      <c r="I163" s="143">
        <v>30383.437000000002</v>
      </c>
      <c r="J163" s="192">
        <v>30383.437000000002</v>
      </c>
      <c r="K163" s="82" t="s">
        <v>45</v>
      </c>
      <c r="L163" s="82" t="s">
        <v>45</v>
      </c>
      <c r="M163" s="82" t="s">
        <v>45</v>
      </c>
      <c r="N163" s="143">
        <v>30383.437000000002</v>
      </c>
      <c r="O163" s="82" t="s">
        <v>45</v>
      </c>
      <c r="P163" s="82" t="s">
        <v>45</v>
      </c>
      <c r="Q163" s="105">
        <v>0</v>
      </c>
      <c r="R163" s="82">
        <v>0</v>
      </c>
      <c r="S163" s="105">
        <v>100</v>
      </c>
      <c r="T163" s="128">
        <v>0</v>
      </c>
      <c r="U163" s="103">
        <v>5</v>
      </c>
      <c r="V163" s="103">
        <v>4.9000000000000004</v>
      </c>
      <c r="W163" s="105">
        <v>0</v>
      </c>
      <c r="X163" s="105">
        <v>0</v>
      </c>
      <c r="Y163" s="300"/>
      <c r="Z163" s="298"/>
    </row>
    <row r="164" spans="1:26" ht="41.25" customHeight="1" outlineLevel="1" x14ac:dyDescent="0.45">
      <c r="A164" s="175" t="s">
        <v>426</v>
      </c>
      <c r="B164" s="253"/>
      <c r="C164" s="112" t="s">
        <v>599</v>
      </c>
      <c r="D164" s="87" t="s">
        <v>544</v>
      </c>
      <c r="E164" s="152">
        <v>1</v>
      </c>
      <c r="F164" s="152">
        <v>1</v>
      </c>
      <c r="G164" s="295"/>
      <c r="H164" s="295"/>
      <c r="I164" s="143">
        <v>37499.894</v>
      </c>
      <c r="J164" s="192">
        <v>37499.894</v>
      </c>
      <c r="K164" s="82" t="s">
        <v>45</v>
      </c>
      <c r="L164" s="82" t="s">
        <v>45</v>
      </c>
      <c r="M164" s="82" t="s">
        <v>45</v>
      </c>
      <c r="N164" s="143">
        <v>37499.894</v>
      </c>
      <c r="O164" s="82" t="s">
        <v>45</v>
      </c>
      <c r="P164" s="82" t="s">
        <v>45</v>
      </c>
      <c r="Q164" s="105">
        <v>0</v>
      </c>
      <c r="R164" s="82">
        <v>0</v>
      </c>
      <c r="S164" s="105">
        <v>100</v>
      </c>
      <c r="T164" s="128">
        <v>0</v>
      </c>
      <c r="U164" s="103">
        <v>5</v>
      </c>
      <c r="V164" s="103">
        <v>4.5</v>
      </c>
      <c r="W164" s="105">
        <v>0</v>
      </c>
      <c r="X164" s="105">
        <v>0</v>
      </c>
      <c r="Y164" s="300"/>
      <c r="Z164" s="298"/>
    </row>
    <row r="165" spans="1:26" ht="41.25" customHeight="1" outlineLevel="1" x14ac:dyDescent="0.45">
      <c r="A165" s="175" t="s">
        <v>427</v>
      </c>
      <c r="B165" s="253"/>
      <c r="C165" s="112" t="s">
        <v>600</v>
      </c>
      <c r="D165" s="87" t="s">
        <v>544</v>
      </c>
      <c r="E165" s="152">
        <v>1</v>
      </c>
      <c r="F165" s="152">
        <v>1</v>
      </c>
      <c r="G165" s="295"/>
      <c r="H165" s="295"/>
      <c r="I165" s="143">
        <v>49400</v>
      </c>
      <c r="J165" s="192">
        <v>49400</v>
      </c>
      <c r="K165" s="82" t="s">
        <v>45</v>
      </c>
      <c r="L165" s="82" t="s">
        <v>45</v>
      </c>
      <c r="M165" s="82" t="s">
        <v>45</v>
      </c>
      <c r="N165" s="143">
        <v>49400</v>
      </c>
      <c r="O165" s="82" t="s">
        <v>45</v>
      </c>
      <c r="P165" s="82" t="s">
        <v>45</v>
      </c>
      <c r="Q165" s="105">
        <v>0</v>
      </c>
      <c r="R165" s="82">
        <v>0</v>
      </c>
      <c r="S165" s="105">
        <v>100</v>
      </c>
      <c r="T165" s="128">
        <v>0</v>
      </c>
      <c r="U165" s="103">
        <v>5</v>
      </c>
      <c r="V165" s="103">
        <v>4.5</v>
      </c>
      <c r="W165" s="105">
        <v>0</v>
      </c>
      <c r="X165" s="105">
        <v>0</v>
      </c>
      <c r="Y165" s="300"/>
      <c r="Z165" s="298"/>
    </row>
    <row r="166" spans="1:26" ht="41.25" customHeight="1" x14ac:dyDescent="0.45">
      <c r="A166" s="173" t="s">
        <v>428</v>
      </c>
      <c r="B166" s="253"/>
      <c r="C166" s="146" t="s">
        <v>601</v>
      </c>
      <c r="D166" s="87"/>
      <c r="E166" s="81">
        <f>SUM(E167:E168)</f>
        <v>2</v>
      </c>
      <c r="F166" s="81">
        <f>SUM(F167:F168)</f>
        <v>2</v>
      </c>
      <c r="G166" s="295"/>
      <c r="H166" s="295"/>
      <c r="I166" s="186">
        <f>SUM(I167:I168)</f>
        <v>746500</v>
      </c>
      <c r="J166" s="187">
        <f>SUM(J167:J168)</f>
        <v>746500</v>
      </c>
      <c r="K166" s="82" t="s">
        <v>45</v>
      </c>
      <c r="L166" s="82" t="s">
        <v>45</v>
      </c>
      <c r="M166" s="82" t="s">
        <v>45</v>
      </c>
      <c r="N166" s="108">
        <f>SUM(N167:N168)</f>
        <v>746500</v>
      </c>
      <c r="O166" s="82" t="s">
        <v>45</v>
      </c>
      <c r="P166" s="82" t="s">
        <v>45</v>
      </c>
      <c r="Q166" s="105">
        <v>921</v>
      </c>
      <c r="R166" s="82">
        <v>0</v>
      </c>
      <c r="S166" s="105"/>
      <c r="T166" s="128"/>
      <c r="U166" s="82"/>
      <c r="V166" s="95"/>
      <c r="W166" s="105"/>
      <c r="X166" s="105"/>
      <c r="Y166" s="300"/>
      <c r="Z166" s="298"/>
    </row>
    <row r="167" spans="1:26" ht="41.25" customHeight="1" outlineLevel="1" x14ac:dyDescent="0.45">
      <c r="A167" s="175" t="s">
        <v>429</v>
      </c>
      <c r="B167" s="253"/>
      <c r="C167" s="112" t="s">
        <v>602</v>
      </c>
      <c r="D167" s="87" t="s">
        <v>544</v>
      </c>
      <c r="E167" s="152">
        <v>1</v>
      </c>
      <c r="F167" s="152">
        <v>1</v>
      </c>
      <c r="G167" s="295"/>
      <c r="H167" s="295"/>
      <c r="I167" s="143">
        <v>370000</v>
      </c>
      <c r="J167" s="192">
        <v>370000</v>
      </c>
      <c r="K167" s="82" t="s">
        <v>45</v>
      </c>
      <c r="L167" s="82" t="s">
        <v>45</v>
      </c>
      <c r="M167" s="82" t="s">
        <v>45</v>
      </c>
      <c r="N167" s="143">
        <v>370000</v>
      </c>
      <c r="O167" s="82" t="s">
        <v>45</v>
      </c>
      <c r="P167" s="82" t="s">
        <v>45</v>
      </c>
      <c r="Q167" s="105">
        <v>921</v>
      </c>
      <c r="R167" s="82">
        <v>0</v>
      </c>
      <c r="S167" s="105">
        <v>100</v>
      </c>
      <c r="T167" s="128">
        <v>0</v>
      </c>
      <c r="U167" s="103">
        <v>4.5</v>
      </c>
      <c r="V167" s="103">
        <v>4</v>
      </c>
      <c r="W167" s="105">
        <v>0</v>
      </c>
      <c r="X167" s="105">
        <v>0</v>
      </c>
      <c r="Y167" s="300"/>
      <c r="Z167" s="298"/>
    </row>
    <row r="168" spans="1:26" ht="41.25" customHeight="1" outlineLevel="1" x14ac:dyDescent="0.45">
      <c r="A168" s="175" t="s">
        <v>430</v>
      </c>
      <c r="B168" s="253"/>
      <c r="C168" s="112" t="s">
        <v>603</v>
      </c>
      <c r="D168" s="87" t="s">
        <v>544</v>
      </c>
      <c r="E168" s="152">
        <v>1</v>
      </c>
      <c r="F168" s="152">
        <v>1</v>
      </c>
      <c r="G168" s="295"/>
      <c r="H168" s="295"/>
      <c r="I168" s="143">
        <v>376500</v>
      </c>
      <c r="J168" s="192">
        <v>376500</v>
      </c>
      <c r="K168" s="82" t="s">
        <v>45</v>
      </c>
      <c r="L168" s="82" t="s">
        <v>45</v>
      </c>
      <c r="M168" s="82" t="s">
        <v>45</v>
      </c>
      <c r="N168" s="143">
        <v>376500</v>
      </c>
      <c r="O168" s="82" t="s">
        <v>45</v>
      </c>
      <c r="P168" s="82" t="s">
        <v>45</v>
      </c>
      <c r="Q168" s="105">
        <v>0</v>
      </c>
      <c r="R168" s="82">
        <v>0</v>
      </c>
      <c r="S168" s="105">
        <v>100</v>
      </c>
      <c r="T168" s="128">
        <v>0</v>
      </c>
      <c r="U168" s="103">
        <v>4.5</v>
      </c>
      <c r="V168" s="103">
        <v>4.0999999999999996</v>
      </c>
      <c r="W168" s="105">
        <v>1</v>
      </c>
      <c r="X168" s="105">
        <v>1</v>
      </c>
      <c r="Y168" s="300"/>
      <c r="Z168" s="298"/>
    </row>
    <row r="169" spans="1:26" ht="41.25" customHeight="1" x14ac:dyDescent="0.45">
      <c r="A169" s="173" t="s">
        <v>431</v>
      </c>
      <c r="B169" s="253"/>
      <c r="C169" s="146" t="s">
        <v>604</v>
      </c>
      <c r="D169" s="87"/>
      <c r="E169" s="81">
        <f>E170</f>
        <v>1</v>
      </c>
      <c r="F169" s="81">
        <f>F170</f>
        <v>1</v>
      </c>
      <c r="G169" s="295"/>
      <c r="H169" s="295"/>
      <c r="I169" s="186">
        <f>I170</f>
        <v>63174.12</v>
      </c>
      <c r="J169" s="187">
        <f>J170</f>
        <v>63174.12</v>
      </c>
      <c r="K169" s="82" t="s">
        <v>45</v>
      </c>
      <c r="L169" s="82" t="s">
        <v>45</v>
      </c>
      <c r="M169" s="82" t="s">
        <v>45</v>
      </c>
      <c r="N169" s="108">
        <f>N170</f>
        <v>63174.12</v>
      </c>
      <c r="O169" s="82" t="s">
        <v>45</v>
      </c>
      <c r="P169" s="82" t="s">
        <v>45</v>
      </c>
      <c r="Q169" s="125">
        <v>12558.570000000002</v>
      </c>
      <c r="R169" s="82">
        <v>0</v>
      </c>
      <c r="S169" s="105"/>
      <c r="T169" s="128"/>
      <c r="U169" s="82"/>
      <c r="V169" s="95"/>
      <c r="W169" s="105"/>
      <c r="X169" s="105"/>
      <c r="Y169" s="300"/>
      <c r="Z169" s="298"/>
    </row>
    <row r="170" spans="1:26" ht="41.25" customHeight="1" outlineLevel="1" x14ac:dyDescent="0.45">
      <c r="A170" s="175" t="s">
        <v>432</v>
      </c>
      <c r="B170" s="253"/>
      <c r="C170" s="112" t="s">
        <v>605</v>
      </c>
      <c r="D170" s="87" t="s">
        <v>544</v>
      </c>
      <c r="E170" s="152">
        <v>1</v>
      </c>
      <c r="F170" s="152">
        <v>1</v>
      </c>
      <c r="G170" s="295"/>
      <c r="H170" s="295"/>
      <c r="I170" s="143">
        <v>63174.12</v>
      </c>
      <c r="J170" s="192">
        <v>63174.12</v>
      </c>
      <c r="K170" s="82" t="s">
        <v>45</v>
      </c>
      <c r="L170" s="82" t="s">
        <v>45</v>
      </c>
      <c r="M170" s="82" t="s">
        <v>45</v>
      </c>
      <c r="N170" s="143">
        <v>63174.12</v>
      </c>
      <c r="O170" s="82" t="s">
        <v>45</v>
      </c>
      <c r="P170" s="82" t="s">
        <v>45</v>
      </c>
      <c r="Q170" s="125">
        <v>12558.570000000002</v>
      </c>
      <c r="R170" s="82">
        <v>0</v>
      </c>
      <c r="S170" s="105">
        <v>100</v>
      </c>
      <c r="T170" s="128">
        <v>94.7</v>
      </c>
      <c r="U170" s="103">
        <v>4.5</v>
      </c>
      <c r="V170" s="103">
        <v>4.2</v>
      </c>
      <c r="W170" s="105">
        <v>0</v>
      </c>
      <c r="X170" s="105">
        <v>0</v>
      </c>
      <c r="Y170" s="300"/>
      <c r="Z170" s="298"/>
    </row>
    <row r="171" spans="1:26" ht="41.25" customHeight="1" x14ac:dyDescent="0.45">
      <c r="A171" s="173" t="s">
        <v>433</v>
      </c>
      <c r="B171" s="253"/>
      <c r="C171" s="146" t="s">
        <v>606</v>
      </c>
      <c r="D171" s="90"/>
      <c r="E171" s="81">
        <f>SUM(E172:E177)</f>
        <v>6</v>
      </c>
      <c r="F171" s="81">
        <f>SUM(F172:F177)</f>
        <v>6</v>
      </c>
      <c r="G171" s="295"/>
      <c r="H171" s="295"/>
      <c r="I171" s="186">
        <f>SUM(I172:I177)</f>
        <v>47581.8</v>
      </c>
      <c r="J171" s="187">
        <f>SUM(J172:J177)</f>
        <v>47581.8</v>
      </c>
      <c r="K171" s="82" t="s">
        <v>45</v>
      </c>
      <c r="L171" s="82" t="s">
        <v>45</v>
      </c>
      <c r="M171" s="82" t="s">
        <v>45</v>
      </c>
      <c r="N171" s="108">
        <f>SUM(N172:N177)</f>
        <v>47581.8</v>
      </c>
      <c r="O171" s="82" t="s">
        <v>45</v>
      </c>
      <c r="P171" s="82" t="s">
        <v>45</v>
      </c>
      <c r="Q171" s="82" t="s">
        <v>45</v>
      </c>
      <c r="R171" s="82" t="s">
        <v>45</v>
      </c>
      <c r="S171" s="105"/>
      <c r="T171" s="128"/>
      <c r="U171" s="126"/>
      <c r="V171" s="126"/>
      <c r="W171" s="105"/>
      <c r="X171" s="105"/>
      <c r="Y171" s="300"/>
      <c r="Z171" s="298"/>
    </row>
    <row r="172" spans="1:26" ht="75" customHeight="1" outlineLevel="1" x14ac:dyDescent="0.45">
      <c r="A172" s="175" t="s">
        <v>434</v>
      </c>
      <c r="B172" s="253"/>
      <c r="C172" s="112" t="s">
        <v>607</v>
      </c>
      <c r="D172" s="87" t="s">
        <v>544</v>
      </c>
      <c r="E172" s="152">
        <v>1</v>
      </c>
      <c r="F172" s="152">
        <v>1</v>
      </c>
      <c r="G172" s="295"/>
      <c r="H172" s="295"/>
      <c r="I172" s="143">
        <v>13419</v>
      </c>
      <c r="J172" s="192">
        <v>13419</v>
      </c>
      <c r="K172" s="82" t="s">
        <v>45</v>
      </c>
      <c r="L172" s="82" t="s">
        <v>45</v>
      </c>
      <c r="M172" s="82" t="s">
        <v>45</v>
      </c>
      <c r="N172" s="143">
        <v>13419</v>
      </c>
      <c r="O172" s="82" t="s">
        <v>45</v>
      </c>
      <c r="P172" s="82" t="s">
        <v>45</v>
      </c>
      <c r="Q172" s="82" t="s">
        <v>45</v>
      </c>
      <c r="R172" s="82" t="s">
        <v>45</v>
      </c>
      <c r="S172" s="82" t="s">
        <v>45</v>
      </c>
      <c r="T172" s="82" t="s">
        <v>45</v>
      </c>
      <c r="U172" s="82" t="s">
        <v>45</v>
      </c>
      <c r="V172" s="82" t="s">
        <v>45</v>
      </c>
      <c r="W172" s="82" t="s">
        <v>45</v>
      </c>
      <c r="X172" s="82" t="s">
        <v>45</v>
      </c>
      <c r="Y172" s="300"/>
      <c r="Z172" s="298"/>
    </row>
    <row r="173" spans="1:26" ht="75" customHeight="1" outlineLevel="1" x14ac:dyDescent="0.45">
      <c r="A173" s="175" t="s">
        <v>435</v>
      </c>
      <c r="B173" s="253"/>
      <c r="C173" s="112" t="s">
        <v>608</v>
      </c>
      <c r="D173" s="87" t="s">
        <v>544</v>
      </c>
      <c r="E173" s="152">
        <v>1</v>
      </c>
      <c r="F173" s="152">
        <v>1</v>
      </c>
      <c r="G173" s="295"/>
      <c r="H173" s="295"/>
      <c r="I173" s="143">
        <v>5144.8999999999996</v>
      </c>
      <c r="J173" s="192">
        <v>5144.8999999999996</v>
      </c>
      <c r="K173" s="82" t="s">
        <v>45</v>
      </c>
      <c r="L173" s="82" t="s">
        <v>45</v>
      </c>
      <c r="M173" s="82" t="s">
        <v>45</v>
      </c>
      <c r="N173" s="143">
        <v>5144.8999999999996</v>
      </c>
      <c r="O173" s="82" t="s">
        <v>45</v>
      </c>
      <c r="P173" s="82" t="s">
        <v>45</v>
      </c>
      <c r="Q173" s="82" t="s">
        <v>45</v>
      </c>
      <c r="R173" s="82" t="s">
        <v>45</v>
      </c>
      <c r="S173" s="82" t="s">
        <v>45</v>
      </c>
      <c r="T173" s="82" t="s">
        <v>45</v>
      </c>
      <c r="U173" s="82" t="s">
        <v>45</v>
      </c>
      <c r="V173" s="82" t="s">
        <v>45</v>
      </c>
      <c r="W173" s="82" t="s">
        <v>45</v>
      </c>
      <c r="X173" s="82" t="s">
        <v>45</v>
      </c>
      <c r="Y173" s="300"/>
      <c r="Z173" s="298"/>
    </row>
    <row r="174" spans="1:26" ht="75" customHeight="1" outlineLevel="1" x14ac:dyDescent="0.45">
      <c r="A174" s="175" t="s">
        <v>436</v>
      </c>
      <c r="B174" s="253"/>
      <c r="C174" s="112" t="s">
        <v>609</v>
      </c>
      <c r="D174" s="87" t="s">
        <v>544</v>
      </c>
      <c r="E174" s="152">
        <v>1</v>
      </c>
      <c r="F174" s="152">
        <v>1</v>
      </c>
      <c r="G174" s="295"/>
      <c r="H174" s="295"/>
      <c r="I174" s="143">
        <v>3875.4</v>
      </c>
      <c r="J174" s="192">
        <v>3875.4</v>
      </c>
      <c r="K174" s="82" t="s">
        <v>45</v>
      </c>
      <c r="L174" s="82" t="s">
        <v>45</v>
      </c>
      <c r="M174" s="82" t="s">
        <v>45</v>
      </c>
      <c r="N174" s="143">
        <v>3875.4</v>
      </c>
      <c r="O174" s="82" t="s">
        <v>45</v>
      </c>
      <c r="P174" s="82" t="s">
        <v>45</v>
      </c>
      <c r="Q174" s="82" t="s">
        <v>45</v>
      </c>
      <c r="R174" s="82" t="s">
        <v>45</v>
      </c>
      <c r="S174" s="82" t="s">
        <v>45</v>
      </c>
      <c r="T174" s="82" t="s">
        <v>45</v>
      </c>
      <c r="U174" s="82" t="s">
        <v>45</v>
      </c>
      <c r="V174" s="82" t="s">
        <v>45</v>
      </c>
      <c r="W174" s="82" t="s">
        <v>45</v>
      </c>
      <c r="X174" s="82" t="s">
        <v>45</v>
      </c>
      <c r="Y174" s="300"/>
      <c r="Z174" s="298"/>
    </row>
    <row r="175" spans="1:26" ht="75" customHeight="1" outlineLevel="1" x14ac:dyDescent="0.45">
      <c r="A175" s="175" t="s">
        <v>437</v>
      </c>
      <c r="B175" s="253"/>
      <c r="C175" s="112" t="s">
        <v>610</v>
      </c>
      <c r="D175" s="87" t="s">
        <v>544</v>
      </c>
      <c r="E175" s="152">
        <v>1</v>
      </c>
      <c r="F175" s="152">
        <v>1</v>
      </c>
      <c r="G175" s="295"/>
      <c r="H175" s="295"/>
      <c r="I175" s="143">
        <v>14730.4</v>
      </c>
      <c r="J175" s="192">
        <v>14730.4</v>
      </c>
      <c r="K175" s="82" t="s">
        <v>45</v>
      </c>
      <c r="L175" s="82" t="s">
        <v>45</v>
      </c>
      <c r="M175" s="82" t="s">
        <v>45</v>
      </c>
      <c r="N175" s="143">
        <v>14730.4</v>
      </c>
      <c r="O175" s="82" t="s">
        <v>45</v>
      </c>
      <c r="P175" s="82" t="s">
        <v>45</v>
      </c>
      <c r="Q175" s="82" t="s">
        <v>45</v>
      </c>
      <c r="R175" s="82" t="s">
        <v>45</v>
      </c>
      <c r="S175" s="82" t="s">
        <v>45</v>
      </c>
      <c r="T175" s="82" t="s">
        <v>45</v>
      </c>
      <c r="U175" s="82" t="s">
        <v>45</v>
      </c>
      <c r="V175" s="82" t="s">
        <v>45</v>
      </c>
      <c r="W175" s="82" t="s">
        <v>45</v>
      </c>
      <c r="X175" s="82" t="s">
        <v>45</v>
      </c>
      <c r="Y175" s="300"/>
      <c r="Z175" s="298"/>
    </row>
    <row r="176" spans="1:26" ht="75" customHeight="1" outlineLevel="1" x14ac:dyDescent="0.45">
      <c r="A176" s="175" t="s">
        <v>438</v>
      </c>
      <c r="B176" s="253"/>
      <c r="C176" s="112" t="s">
        <v>611</v>
      </c>
      <c r="D176" s="87" t="s">
        <v>544</v>
      </c>
      <c r="E176" s="152">
        <v>1</v>
      </c>
      <c r="F176" s="152">
        <v>1</v>
      </c>
      <c r="G176" s="295"/>
      <c r="H176" s="295"/>
      <c r="I176" s="143">
        <v>6206.5</v>
      </c>
      <c r="J176" s="192">
        <v>6206.5</v>
      </c>
      <c r="K176" s="82" t="s">
        <v>45</v>
      </c>
      <c r="L176" s="82" t="s">
        <v>45</v>
      </c>
      <c r="M176" s="82" t="s">
        <v>45</v>
      </c>
      <c r="N176" s="143">
        <v>6206.5</v>
      </c>
      <c r="O176" s="82" t="s">
        <v>45</v>
      </c>
      <c r="P176" s="82" t="s">
        <v>45</v>
      </c>
      <c r="Q176" s="82" t="s">
        <v>45</v>
      </c>
      <c r="R176" s="82" t="s">
        <v>45</v>
      </c>
      <c r="S176" s="82" t="s">
        <v>45</v>
      </c>
      <c r="T176" s="82" t="s">
        <v>45</v>
      </c>
      <c r="U176" s="82" t="s">
        <v>45</v>
      </c>
      <c r="V176" s="82" t="s">
        <v>45</v>
      </c>
      <c r="W176" s="82" t="s">
        <v>45</v>
      </c>
      <c r="X176" s="82" t="s">
        <v>45</v>
      </c>
      <c r="Y176" s="300"/>
      <c r="Z176" s="298"/>
    </row>
    <row r="177" spans="1:26" ht="75" customHeight="1" outlineLevel="1" x14ac:dyDescent="0.45">
      <c r="A177" s="175" t="s">
        <v>439</v>
      </c>
      <c r="B177" s="253"/>
      <c r="C177" s="112" t="s">
        <v>612</v>
      </c>
      <c r="D177" s="87" t="s">
        <v>544</v>
      </c>
      <c r="E177" s="152">
        <v>1</v>
      </c>
      <c r="F177" s="152">
        <v>1</v>
      </c>
      <c r="G177" s="295"/>
      <c r="H177" s="295"/>
      <c r="I177" s="143">
        <v>4205.6000000000004</v>
      </c>
      <c r="J177" s="192">
        <v>4205.6000000000004</v>
      </c>
      <c r="K177" s="82" t="s">
        <v>45</v>
      </c>
      <c r="L177" s="82" t="s">
        <v>45</v>
      </c>
      <c r="M177" s="82" t="s">
        <v>45</v>
      </c>
      <c r="N177" s="143">
        <v>4205.6000000000004</v>
      </c>
      <c r="O177" s="82" t="s">
        <v>45</v>
      </c>
      <c r="P177" s="82" t="s">
        <v>45</v>
      </c>
      <c r="Q177" s="106"/>
      <c r="R177" s="106"/>
      <c r="S177" s="82" t="s">
        <v>45</v>
      </c>
      <c r="T177" s="82" t="s">
        <v>45</v>
      </c>
      <c r="U177" s="82" t="s">
        <v>45</v>
      </c>
      <c r="V177" s="82" t="s">
        <v>45</v>
      </c>
      <c r="W177" s="82" t="s">
        <v>45</v>
      </c>
      <c r="X177" s="82" t="s">
        <v>45</v>
      </c>
      <c r="Y177" s="300"/>
      <c r="Z177" s="298"/>
    </row>
    <row r="178" spans="1:26" ht="41.25" customHeight="1" x14ac:dyDescent="0.45">
      <c r="A178" s="173" t="s">
        <v>440</v>
      </c>
      <c r="B178" s="253"/>
      <c r="C178" s="146" t="s">
        <v>613</v>
      </c>
      <c r="D178" s="87"/>
      <c r="E178" s="81">
        <f>SUM(E179:E182)</f>
        <v>4</v>
      </c>
      <c r="F178" s="81">
        <f>SUM(F179:F182)</f>
        <v>4</v>
      </c>
      <c r="G178" s="295"/>
      <c r="H178" s="295"/>
      <c r="I178" s="186">
        <f>SUM(I179:I182)</f>
        <v>72032.709999999992</v>
      </c>
      <c r="J178" s="187">
        <f>SUM(J179:J182)</f>
        <v>72032.709999999992</v>
      </c>
      <c r="K178" s="82" t="s">
        <v>45</v>
      </c>
      <c r="L178" s="82" t="s">
        <v>45</v>
      </c>
      <c r="M178" s="82" t="s">
        <v>45</v>
      </c>
      <c r="N178" s="108">
        <f>SUM(N179:N182)</f>
        <v>72032.709999999992</v>
      </c>
      <c r="O178" s="82" t="s">
        <v>45</v>
      </c>
      <c r="P178" s="82" t="s">
        <v>45</v>
      </c>
      <c r="Q178" s="134">
        <f>SUM(Q179:Q182)</f>
        <v>2941.4799999999996</v>
      </c>
      <c r="R178" s="105">
        <v>0</v>
      </c>
      <c r="S178" s="106"/>
      <c r="T178" s="132"/>
      <c r="U178" s="106"/>
      <c r="V178" s="106"/>
      <c r="W178" s="105"/>
      <c r="X178" s="105"/>
      <c r="Y178" s="300"/>
      <c r="Z178" s="298"/>
    </row>
    <row r="179" spans="1:26" ht="41.25" customHeight="1" outlineLevel="1" x14ac:dyDescent="0.45">
      <c r="A179" s="175" t="s">
        <v>441</v>
      </c>
      <c r="B179" s="253"/>
      <c r="C179" s="112" t="s">
        <v>614</v>
      </c>
      <c r="D179" s="87" t="s">
        <v>544</v>
      </c>
      <c r="E179" s="152">
        <v>1</v>
      </c>
      <c r="F179" s="152">
        <v>1</v>
      </c>
      <c r="G179" s="295"/>
      <c r="H179" s="295"/>
      <c r="I179" s="143">
        <v>28593.078000000001</v>
      </c>
      <c r="J179" s="192">
        <v>28593.078000000001</v>
      </c>
      <c r="K179" s="82" t="s">
        <v>45</v>
      </c>
      <c r="L179" s="82" t="s">
        <v>45</v>
      </c>
      <c r="M179" s="82" t="s">
        <v>45</v>
      </c>
      <c r="N179" s="143">
        <v>28593.078000000001</v>
      </c>
      <c r="O179" s="82" t="s">
        <v>45</v>
      </c>
      <c r="P179" s="82" t="s">
        <v>45</v>
      </c>
      <c r="Q179" s="134">
        <v>0</v>
      </c>
      <c r="R179" s="105">
        <v>0</v>
      </c>
      <c r="S179" s="105">
        <v>100</v>
      </c>
      <c r="T179" s="128">
        <v>99</v>
      </c>
      <c r="U179" s="147">
        <v>4.5</v>
      </c>
      <c r="V179" s="147">
        <v>4</v>
      </c>
      <c r="W179" s="105">
        <v>0</v>
      </c>
      <c r="X179" s="105">
        <v>0</v>
      </c>
      <c r="Y179" s="300"/>
      <c r="Z179" s="298"/>
    </row>
    <row r="180" spans="1:26" ht="41.25" customHeight="1" outlineLevel="1" x14ac:dyDescent="0.45">
      <c r="A180" s="175" t="s">
        <v>442</v>
      </c>
      <c r="B180" s="253"/>
      <c r="C180" s="112" t="s">
        <v>615</v>
      </c>
      <c r="D180" s="87" t="s">
        <v>544</v>
      </c>
      <c r="E180" s="152">
        <v>1</v>
      </c>
      <c r="F180" s="152">
        <v>1</v>
      </c>
      <c r="G180" s="295"/>
      <c r="H180" s="295"/>
      <c r="I180" s="143">
        <v>11700</v>
      </c>
      <c r="J180" s="192">
        <v>11700</v>
      </c>
      <c r="K180" s="82" t="s">
        <v>45</v>
      </c>
      <c r="L180" s="82" t="s">
        <v>45</v>
      </c>
      <c r="M180" s="82" t="s">
        <v>45</v>
      </c>
      <c r="N180" s="143">
        <v>11700</v>
      </c>
      <c r="O180" s="82" t="s">
        <v>45</v>
      </c>
      <c r="P180" s="82" t="s">
        <v>45</v>
      </c>
      <c r="Q180" s="134">
        <v>1930.66</v>
      </c>
      <c r="R180" s="105">
        <v>0</v>
      </c>
      <c r="S180" s="105">
        <v>100</v>
      </c>
      <c r="T180" s="128">
        <v>99</v>
      </c>
      <c r="U180" s="147">
        <v>4.5</v>
      </c>
      <c r="V180" s="147">
        <v>4</v>
      </c>
      <c r="W180" s="105">
        <v>0</v>
      </c>
      <c r="X180" s="105">
        <v>0</v>
      </c>
      <c r="Y180" s="300"/>
      <c r="Z180" s="298"/>
    </row>
    <row r="181" spans="1:26" ht="41.25" customHeight="1" outlineLevel="1" x14ac:dyDescent="0.45">
      <c r="A181" s="175" t="s">
        <v>443</v>
      </c>
      <c r="B181" s="253"/>
      <c r="C181" s="112" t="s">
        <v>616</v>
      </c>
      <c r="D181" s="87" t="s">
        <v>544</v>
      </c>
      <c r="E181" s="152">
        <v>1</v>
      </c>
      <c r="F181" s="152">
        <v>1</v>
      </c>
      <c r="G181" s="295"/>
      <c r="H181" s="295"/>
      <c r="I181" s="143">
        <v>15573.632</v>
      </c>
      <c r="J181" s="192">
        <v>15573.632</v>
      </c>
      <c r="K181" s="82" t="s">
        <v>45</v>
      </c>
      <c r="L181" s="82" t="s">
        <v>45</v>
      </c>
      <c r="M181" s="82" t="s">
        <v>45</v>
      </c>
      <c r="N181" s="143">
        <v>15573.632</v>
      </c>
      <c r="O181" s="82" t="s">
        <v>45</v>
      </c>
      <c r="P181" s="82" t="s">
        <v>45</v>
      </c>
      <c r="Q181" s="134">
        <v>953.65999999999985</v>
      </c>
      <c r="R181" s="105">
        <v>0</v>
      </c>
      <c r="S181" s="105">
        <v>100</v>
      </c>
      <c r="T181" s="128">
        <v>99</v>
      </c>
      <c r="U181" s="147">
        <v>4.5</v>
      </c>
      <c r="V181" s="147">
        <v>4.2</v>
      </c>
      <c r="W181" s="105">
        <v>0</v>
      </c>
      <c r="X181" s="105">
        <v>0</v>
      </c>
      <c r="Y181" s="300"/>
      <c r="Z181" s="298"/>
    </row>
    <row r="182" spans="1:26" ht="41.25" customHeight="1" outlineLevel="1" x14ac:dyDescent="0.45">
      <c r="A182" s="175" t="s">
        <v>444</v>
      </c>
      <c r="B182" s="253"/>
      <c r="C182" s="112" t="s">
        <v>617</v>
      </c>
      <c r="D182" s="87" t="s">
        <v>544</v>
      </c>
      <c r="E182" s="152">
        <v>1</v>
      </c>
      <c r="F182" s="152">
        <v>1</v>
      </c>
      <c r="G182" s="295"/>
      <c r="H182" s="295"/>
      <c r="I182" s="143">
        <v>16166</v>
      </c>
      <c r="J182" s="192">
        <v>16166</v>
      </c>
      <c r="K182" s="82" t="s">
        <v>45</v>
      </c>
      <c r="L182" s="82" t="s">
        <v>45</v>
      </c>
      <c r="M182" s="82" t="s">
        <v>45</v>
      </c>
      <c r="N182" s="143">
        <v>16166</v>
      </c>
      <c r="O182" s="82" t="s">
        <v>45</v>
      </c>
      <c r="P182" s="82" t="s">
        <v>45</v>
      </c>
      <c r="Q182" s="105">
        <v>57.16</v>
      </c>
      <c r="R182" s="105">
        <v>0</v>
      </c>
      <c r="S182" s="105">
        <v>100</v>
      </c>
      <c r="T182" s="128">
        <v>99</v>
      </c>
      <c r="U182" s="147">
        <v>4.5</v>
      </c>
      <c r="V182" s="147">
        <v>4.0999999999999996</v>
      </c>
      <c r="W182" s="105">
        <v>0</v>
      </c>
      <c r="X182" s="105">
        <v>0</v>
      </c>
      <c r="Y182" s="300"/>
      <c r="Z182" s="298"/>
    </row>
    <row r="183" spans="1:26" ht="41.25" customHeight="1" x14ac:dyDescent="0.45">
      <c r="A183" s="173" t="s">
        <v>83</v>
      </c>
      <c r="B183" s="253"/>
      <c r="C183" s="146" t="s">
        <v>618</v>
      </c>
      <c r="D183" s="87"/>
      <c r="E183" s="81">
        <f>SUM(E184:E189)</f>
        <v>4</v>
      </c>
      <c r="F183" s="81">
        <f>SUM(F184:F189)</f>
        <v>4</v>
      </c>
      <c r="G183" s="295"/>
      <c r="H183" s="295"/>
      <c r="I183" s="186">
        <f>SUM(I184:I189)</f>
        <v>443186.9</v>
      </c>
      <c r="J183" s="187">
        <f>SUM(J184:J189)</f>
        <v>443186.9</v>
      </c>
      <c r="K183" s="82" t="s">
        <v>45</v>
      </c>
      <c r="L183" s="82" t="s">
        <v>45</v>
      </c>
      <c r="M183" s="82" t="s">
        <v>45</v>
      </c>
      <c r="N183" s="108">
        <f>SUM(N184:N189)</f>
        <v>443186.9</v>
      </c>
      <c r="O183" s="82" t="s">
        <v>45</v>
      </c>
      <c r="P183" s="82" t="s">
        <v>45</v>
      </c>
      <c r="Q183" s="125">
        <f>SUM(Q184:Q188)</f>
        <v>149</v>
      </c>
      <c r="R183" s="105">
        <v>0</v>
      </c>
      <c r="S183" s="105"/>
      <c r="T183" s="133"/>
      <c r="U183" s="177"/>
      <c r="V183" s="177"/>
      <c r="W183" s="82" t="s">
        <v>45</v>
      </c>
      <c r="X183" s="82" t="s">
        <v>45</v>
      </c>
      <c r="Y183" s="300"/>
      <c r="Z183" s="298"/>
    </row>
    <row r="184" spans="1:26" ht="45" customHeight="1" outlineLevel="1" x14ac:dyDescent="0.45">
      <c r="A184" s="307" t="s">
        <v>189</v>
      </c>
      <c r="B184" s="253"/>
      <c r="C184" s="112" t="s">
        <v>619</v>
      </c>
      <c r="D184" s="87" t="s">
        <v>544</v>
      </c>
      <c r="E184" s="292">
        <v>1</v>
      </c>
      <c r="F184" s="292">
        <v>1</v>
      </c>
      <c r="G184" s="295"/>
      <c r="H184" s="295"/>
      <c r="I184" s="143">
        <v>248147</v>
      </c>
      <c r="J184" s="192">
        <v>248147</v>
      </c>
      <c r="K184" s="82" t="s">
        <v>45</v>
      </c>
      <c r="L184" s="82" t="s">
        <v>45</v>
      </c>
      <c r="M184" s="82" t="s">
        <v>45</v>
      </c>
      <c r="N184" s="143">
        <v>248147</v>
      </c>
      <c r="O184" s="82" t="s">
        <v>45</v>
      </c>
      <c r="P184" s="82" t="s">
        <v>45</v>
      </c>
      <c r="Q184" s="82" t="s">
        <v>45</v>
      </c>
      <c r="R184" s="82" t="s">
        <v>45</v>
      </c>
      <c r="S184" s="105">
        <v>95.06</v>
      </c>
      <c r="T184" s="149">
        <v>0</v>
      </c>
      <c r="U184" s="82" t="s">
        <v>45</v>
      </c>
      <c r="V184" s="82" t="s">
        <v>45</v>
      </c>
      <c r="W184" s="82" t="s">
        <v>45</v>
      </c>
      <c r="X184" s="82" t="s">
        <v>45</v>
      </c>
      <c r="Y184" s="300"/>
      <c r="Z184" s="298"/>
    </row>
    <row r="185" spans="1:26" ht="45" customHeight="1" outlineLevel="1" x14ac:dyDescent="0.45">
      <c r="A185" s="309"/>
      <c r="B185" s="253"/>
      <c r="C185" s="112" t="s">
        <v>620</v>
      </c>
      <c r="D185" s="88" t="s">
        <v>478</v>
      </c>
      <c r="E185" s="293"/>
      <c r="F185" s="293"/>
      <c r="G185" s="295"/>
      <c r="H185" s="295"/>
      <c r="I185" s="143">
        <v>6777.6</v>
      </c>
      <c r="J185" s="192">
        <v>6777.6</v>
      </c>
      <c r="K185" s="82" t="s">
        <v>45</v>
      </c>
      <c r="L185" s="82" t="s">
        <v>45</v>
      </c>
      <c r="M185" s="82" t="s">
        <v>45</v>
      </c>
      <c r="N185" s="143">
        <v>6777.6</v>
      </c>
      <c r="O185" s="82" t="s">
        <v>45</v>
      </c>
      <c r="P185" s="82" t="s">
        <v>45</v>
      </c>
      <c r="Q185" s="82" t="s">
        <v>45</v>
      </c>
      <c r="R185" s="82" t="s">
        <v>45</v>
      </c>
      <c r="S185" s="82" t="s">
        <v>45</v>
      </c>
      <c r="T185" s="82" t="s">
        <v>45</v>
      </c>
      <c r="U185" s="82" t="s">
        <v>45</v>
      </c>
      <c r="V185" s="82" t="s">
        <v>45</v>
      </c>
      <c r="W185" s="82" t="s">
        <v>45</v>
      </c>
      <c r="X185" s="82" t="s">
        <v>45</v>
      </c>
      <c r="Y185" s="300"/>
      <c r="Z185" s="298"/>
    </row>
    <row r="186" spans="1:26" ht="45" customHeight="1" outlineLevel="1" x14ac:dyDescent="0.45">
      <c r="A186" s="308"/>
      <c r="B186" s="253"/>
      <c r="C186" s="112" t="s">
        <v>621</v>
      </c>
      <c r="D186" s="114" t="s">
        <v>480</v>
      </c>
      <c r="E186" s="294"/>
      <c r="F186" s="294"/>
      <c r="G186" s="295"/>
      <c r="H186" s="295"/>
      <c r="I186" s="143">
        <v>1085.3</v>
      </c>
      <c r="J186" s="192">
        <v>1085.3</v>
      </c>
      <c r="K186" s="82" t="s">
        <v>45</v>
      </c>
      <c r="L186" s="82" t="s">
        <v>45</v>
      </c>
      <c r="M186" s="82" t="s">
        <v>45</v>
      </c>
      <c r="N186" s="143">
        <v>1085.3</v>
      </c>
      <c r="O186" s="82" t="s">
        <v>45</v>
      </c>
      <c r="P186" s="82" t="s">
        <v>45</v>
      </c>
      <c r="Q186" s="105">
        <v>78</v>
      </c>
      <c r="R186" s="105">
        <v>0</v>
      </c>
      <c r="S186" s="82" t="s">
        <v>45</v>
      </c>
      <c r="T186" s="82" t="s">
        <v>45</v>
      </c>
      <c r="U186" s="82" t="s">
        <v>45</v>
      </c>
      <c r="V186" s="82" t="s">
        <v>45</v>
      </c>
      <c r="W186" s="82" t="s">
        <v>45</v>
      </c>
      <c r="X186" s="82" t="s">
        <v>45</v>
      </c>
      <c r="Y186" s="300"/>
      <c r="Z186" s="298"/>
    </row>
    <row r="187" spans="1:26" ht="45" customHeight="1" outlineLevel="1" x14ac:dyDescent="0.45">
      <c r="A187" s="175" t="s">
        <v>190</v>
      </c>
      <c r="B187" s="253"/>
      <c r="C187" s="112" t="s">
        <v>622</v>
      </c>
      <c r="D187" s="87" t="s">
        <v>544</v>
      </c>
      <c r="E187" s="152">
        <v>1</v>
      </c>
      <c r="F187" s="152">
        <v>1</v>
      </c>
      <c r="G187" s="295"/>
      <c r="H187" s="295"/>
      <c r="I187" s="143">
        <v>58184</v>
      </c>
      <c r="J187" s="192">
        <v>58184</v>
      </c>
      <c r="K187" s="82" t="s">
        <v>45</v>
      </c>
      <c r="L187" s="82" t="s">
        <v>45</v>
      </c>
      <c r="M187" s="82" t="s">
        <v>45</v>
      </c>
      <c r="N187" s="143">
        <v>58184</v>
      </c>
      <c r="O187" s="82" t="s">
        <v>45</v>
      </c>
      <c r="P187" s="82" t="s">
        <v>45</v>
      </c>
      <c r="Q187" s="105">
        <v>0</v>
      </c>
      <c r="R187" s="105">
        <v>0</v>
      </c>
      <c r="S187" s="105">
        <v>18.97</v>
      </c>
      <c r="T187" s="128">
        <v>15.2</v>
      </c>
      <c r="U187" s="82" t="s">
        <v>45</v>
      </c>
      <c r="V187" s="82" t="s">
        <v>45</v>
      </c>
      <c r="W187" s="82" t="s">
        <v>45</v>
      </c>
      <c r="X187" s="82" t="s">
        <v>45</v>
      </c>
      <c r="Y187" s="300"/>
      <c r="Z187" s="298"/>
    </row>
    <row r="188" spans="1:26" ht="45" customHeight="1" outlineLevel="1" x14ac:dyDescent="0.45">
      <c r="A188" s="175" t="s">
        <v>191</v>
      </c>
      <c r="B188" s="253"/>
      <c r="C188" s="112" t="s">
        <v>623</v>
      </c>
      <c r="D188" s="87" t="s">
        <v>544</v>
      </c>
      <c r="E188" s="152">
        <v>1</v>
      </c>
      <c r="F188" s="152">
        <v>1</v>
      </c>
      <c r="G188" s="295"/>
      <c r="H188" s="295"/>
      <c r="I188" s="143">
        <v>40428</v>
      </c>
      <c r="J188" s="192">
        <v>40428</v>
      </c>
      <c r="K188" s="82" t="s">
        <v>45</v>
      </c>
      <c r="L188" s="82" t="s">
        <v>45</v>
      </c>
      <c r="M188" s="82" t="s">
        <v>45</v>
      </c>
      <c r="N188" s="143">
        <v>40428</v>
      </c>
      <c r="O188" s="82" t="s">
        <v>45</v>
      </c>
      <c r="P188" s="82" t="s">
        <v>45</v>
      </c>
      <c r="Q188" s="105">
        <v>71</v>
      </c>
      <c r="R188" s="105">
        <v>0</v>
      </c>
      <c r="S188" s="105">
        <v>18.45</v>
      </c>
      <c r="T188" s="128">
        <v>14.8</v>
      </c>
      <c r="U188" s="82" t="s">
        <v>45</v>
      </c>
      <c r="V188" s="82" t="s">
        <v>45</v>
      </c>
      <c r="W188" s="82" t="s">
        <v>45</v>
      </c>
      <c r="X188" s="82" t="s">
        <v>45</v>
      </c>
      <c r="Y188" s="300"/>
      <c r="Z188" s="298"/>
    </row>
    <row r="189" spans="1:26" ht="45" customHeight="1" outlineLevel="1" x14ac:dyDescent="0.45">
      <c r="A189" s="175" t="s">
        <v>192</v>
      </c>
      <c r="B189" s="253"/>
      <c r="C189" s="112" t="s">
        <v>624</v>
      </c>
      <c r="D189" s="87" t="s">
        <v>544</v>
      </c>
      <c r="E189" s="152">
        <v>1</v>
      </c>
      <c r="F189" s="152">
        <v>1</v>
      </c>
      <c r="G189" s="295"/>
      <c r="H189" s="295"/>
      <c r="I189" s="143">
        <v>88565</v>
      </c>
      <c r="J189" s="192">
        <v>88565</v>
      </c>
      <c r="K189" s="82" t="s">
        <v>45</v>
      </c>
      <c r="L189" s="82" t="s">
        <v>45</v>
      </c>
      <c r="M189" s="82" t="s">
        <v>45</v>
      </c>
      <c r="N189" s="143">
        <v>88565</v>
      </c>
      <c r="O189" s="82" t="s">
        <v>45</v>
      </c>
      <c r="P189" s="82" t="s">
        <v>45</v>
      </c>
      <c r="Q189" s="82" t="s">
        <v>45</v>
      </c>
      <c r="R189" s="82" t="s">
        <v>45</v>
      </c>
      <c r="S189" s="105">
        <v>15.87</v>
      </c>
      <c r="T189" s="128">
        <v>5.4</v>
      </c>
      <c r="U189" s="82" t="s">
        <v>45</v>
      </c>
      <c r="V189" s="82" t="s">
        <v>45</v>
      </c>
      <c r="W189" s="82" t="s">
        <v>45</v>
      </c>
      <c r="X189" s="82" t="s">
        <v>45</v>
      </c>
      <c r="Y189" s="300"/>
      <c r="Z189" s="298"/>
    </row>
    <row r="190" spans="1:26" ht="45" customHeight="1" x14ac:dyDescent="0.45">
      <c r="A190" s="173" t="s">
        <v>625</v>
      </c>
      <c r="B190" s="253"/>
      <c r="C190" s="91" t="s">
        <v>626</v>
      </c>
      <c r="D190" s="150" t="s">
        <v>20</v>
      </c>
      <c r="E190" s="82">
        <f>E191+E210+E232</f>
        <v>327</v>
      </c>
      <c r="F190" s="82">
        <f>F191+F210+F232</f>
        <v>327</v>
      </c>
      <c r="G190" s="295"/>
      <c r="H190" s="295"/>
      <c r="I190" s="174">
        <f>I191+I210+I232</f>
        <v>2772722.6484299996</v>
      </c>
      <c r="J190" s="108">
        <f>J191+J210+J232</f>
        <v>2772722.6484299996</v>
      </c>
      <c r="K190" s="82" t="s">
        <v>45</v>
      </c>
      <c r="L190" s="82" t="s">
        <v>45</v>
      </c>
      <c r="M190" s="82" t="s">
        <v>45</v>
      </c>
      <c r="N190" s="108">
        <f>N191+N210+N232</f>
        <v>2772722.6484299996</v>
      </c>
      <c r="O190" s="82" t="s">
        <v>45</v>
      </c>
      <c r="P190" s="82" t="s">
        <v>45</v>
      </c>
      <c r="Q190" s="82" t="s">
        <v>45</v>
      </c>
      <c r="R190" s="82" t="s">
        <v>45</v>
      </c>
      <c r="S190" s="82" t="s">
        <v>45</v>
      </c>
      <c r="T190" s="82" t="s">
        <v>45</v>
      </c>
      <c r="U190" s="82" t="s">
        <v>45</v>
      </c>
      <c r="V190" s="82" t="s">
        <v>45</v>
      </c>
      <c r="W190" s="82" t="s">
        <v>45</v>
      </c>
      <c r="X190" s="82" t="s">
        <v>45</v>
      </c>
      <c r="Y190" s="300"/>
      <c r="Z190" s="298"/>
    </row>
    <row r="191" spans="1:26" ht="45" customHeight="1" x14ac:dyDescent="0.45">
      <c r="A191" s="173" t="s">
        <v>91</v>
      </c>
      <c r="B191" s="253"/>
      <c r="C191" s="194" t="s">
        <v>88</v>
      </c>
      <c r="D191" s="87" t="s">
        <v>20</v>
      </c>
      <c r="E191" s="82">
        <f>E192+E196</f>
        <v>57</v>
      </c>
      <c r="F191" s="82">
        <f>F192+F196</f>
        <v>57</v>
      </c>
      <c r="G191" s="295"/>
      <c r="H191" s="295"/>
      <c r="I191" s="174">
        <f>I192+I196</f>
        <v>1460752.4514299999</v>
      </c>
      <c r="J191" s="108">
        <f>J192+J196</f>
        <v>1460752.4514299999</v>
      </c>
      <c r="K191" s="82" t="s">
        <v>45</v>
      </c>
      <c r="L191" s="82" t="s">
        <v>45</v>
      </c>
      <c r="M191" s="82" t="s">
        <v>45</v>
      </c>
      <c r="N191" s="108">
        <f>N192+N196</f>
        <v>1460752.4514299999</v>
      </c>
      <c r="O191" s="82" t="s">
        <v>45</v>
      </c>
      <c r="P191" s="82" t="s">
        <v>45</v>
      </c>
      <c r="Q191" s="82" t="s">
        <v>45</v>
      </c>
      <c r="R191" s="82" t="s">
        <v>45</v>
      </c>
      <c r="S191" s="103">
        <v>81.400000000000006</v>
      </c>
      <c r="T191" s="103">
        <v>77.650000000000006</v>
      </c>
      <c r="U191" s="82" t="s">
        <v>45</v>
      </c>
      <c r="V191" s="82" t="s">
        <v>45</v>
      </c>
      <c r="W191" s="82" t="s">
        <v>45</v>
      </c>
      <c r="X191" s="82" t="s">
        <v>45</v>
      </c>
      <c r="Y191" s="300"/>
      <c r="Z191" s="298"/>
    </row>
    <row r="192" spans="1:26" ht="45" customHeight="1" x14ac:dyDescent="0.45">
      <c r="A192" s="173" t="s">
        <v>193</v>
      </c>
      <c r="B192" s="253"/>
      <c r="C192" s="194" t="s">
        <v>627</v>
      </c>
      <c r="D192" s="87" t="s">
        <v>20</v>
      </c>
      <c r="E192" s="82">
        <f>SUM(E193:E195)</f>
        <v>12</v>
      </c>
      <c r="F192" s="82">
        <f>SUM(F193:F195)</f>
        <v>12</v>
      </c>
      <c r="G192" s="295"/>
      <c r="H192" s="295"/>
      <c r="I192" s="118">
        <f>SUM(I193:I195)</f>
        <v>204011.15142999997</v>
      </c>
      <c r="J192" s="108">
        <f>SUM(J193:J195)</f>
        <v>204011.15142999997</v>
      </c>
      <c r="K192" s="82" t="s">
        <v>45</v>
      </c>
      <c r="L192" s="82" t="s">
        <v>45</v>
      </c>
      <c r="M192" s="82" t="s">
        <v>45</v>
      </c>
      <c r="N192" s="108">
        <f t="shared" ref="N192" si="1">SUM(N193:N195)</f>
        <v>204011.15142999997</v>
      </c>
      <c r="O192" s="82" t="s">
        <v>45</v>
      </c>
      <c r="P192" s="82" t="s">
        <v>45</v>
      </c>
      <c r="Q192" s="82" t="s">
        <v>45</v>
      </c>
      <c r="R192" s="82" t="s">
        <v>45</v>
      </c>
      <c r="S192" s="82" t="s">
        <v>45</v>
      </c>
      <c r="T192" s="82" t="s">
        <v>45</v>
      </c>
      <c r="U192" s="82" t="s">
        <v>45</v>
      </c>
      <c r="V192" s="82" t="s">
        <v>45</v>
      </c>
      <c r="W192" s="82" t="s">
        <v>45</v>
      </c>
      <c r="X192" s="82" t="s">
        <v>45</v>
      </c>
      <c r="Y192" s="300"/>
      <c r="Z192" s="298"/>
    </row>
    <row r="193" spans="1:26" ht="45" customHeight="1" outlineLevel="1" x14ac:dyDescent="0.45">
      <c r="A193" s="175" t="s">
        <v>194</v>
      </c>
      <c r="B193" s="253"/>
      <c r="C193" s="151" t="s">
        <v>628</v>
      </c>
      <c r="D193" s="195" t="s">
        <v>629</v>
      </c>
      <c r="E193" s="152">
        <v>2</v>
      </c>
      <c r="F193" s="152">
        <v>2</v>
      </c>
      <c r="G193" s="295"/>
      <c r="H193" s="295"/>
      <c r="I193" s="115">
        <v>36421.428569999996</v>
      </c>
      <c r="J193" s="88">
        <v>36421.428569999996</v>
      </c>
      <c r="K193" s="82" t="s">
        <v>45</v>
      </c>
      <c r="L193" s="82" t="s">
        <v>45</v>
      </c>
      <c r="M193" s="82" t="s">
        <v>45</v>
      </c>
      <c r="N193" s="88">
        <v>36421.428569999996</v>
      </c>
      <c r="O193" s="82" t="s">
        <v>45</v>
      </c>
      <c r="P193" s="82" t="s">
        <v>45</v>
      </c>
      <c r="Q193" s="82" t="s">
        <v>45</v>
      </c>
      <c r="R193" s="82" t="s">
        <v>45</v>
      </c>
      <c r="S193" s="82" t="s">
        <v>45</v>
      </c>
      <c r="T193" s="82" t="s">
        <v>45</v>
      </c>
      <c r="U193" s="82" t="s">
        <v>45</v>
      </c>
      <c r="V193" s="82" t="s">
        <v>45</v>
      </c>
      <c r="W193" s="82" t="s">
        <v>45</v>
      </c>
      <c r="X193" s="82" t="s">
        <v>45</v>
      </c>
      <c r="Y193" s="300"/>
      <c r="Z193" s="298"/>
    </row>
    <row r="194" spans="1:26" ht="45" customHeight="1" outlineLevel="1" x14ac:dyDescent="0.45">
      <c r="A194" s="175" t="s">
        <v>195</v>
      </c>
      <c r="B194" s="253"/>
      <c r="C194" s="151" t="s">
        <v>630</v>
      </c>
      <c r="D194" s="195" t="s">
        <v>629</v>
      </c>
      <c r="E194" s="152">
        <v>9</v>
      </c>
      <c r="F194" s="152">
        <v>9</v>
      </c>
      <c r="G194" s="295"/>
      <c r="H194" s="295"/>
      <c r="I194" s="115">
        <v>149383.92856999999</v>
      </c>
      <c r="J194" s="88">
        <v>149383.92856999999</v>
      </c>
      <c r="K194" s="82" t="s">
        <v>45</v>
      </c>
      <c r="L194" s="82" t="s">
        <v>45</v>
      </c>
      <c r="M194" s="82" t="s">
        <v>45</v>
      </c>
      <c r="N194" s="88">
        <v>149383.92856999999</v>
      </c>
      <c r="O194" s="82" t="s">
        <v>45</v>
      </c>
      <c r="P194" s="82" t="s">
        <v>45</v>
      </c>
      <c r="Q194" s="82" t="s">
        <v>45</v>
      </c>
      <c r="R194" s="82" t="s">
        <v>45</v>
      </c>
      <c r="S194" s="82" t="s">
        <v>45</v>
      </c>
      <c r="T194" s="82" t="s">
        <v>45</v>
      </c>
      <c r="U194" s="82" t="s">
        <v>45</v>
      </c>
      <c r="V194" s="82" t="s">
        <v>45</v>
      </c>
      <c r="W194" s="82" t="s">
        <v>45</v>
      </c>
      <c r="X194" s="82" t="s">
        <v>45</v>
      </c>
      <c r="Y194" s="300"/>
      <c r="Z194" s="298"/>
    </row>
    <row r="195" spans="1:26" ht="45" customHeight="1" outlineLevel="1" x14ac:dyDescent="0.45">
      <c r="A195" s="175" t="s">
        <v>196</v>
      </c>
      <c r="B195" s="253"/>
      <c r="C195" s="86" t="s">
        <v>628</v>
      </c>
      <c r="D195" s="195" t="s">
        <v>629</v>
      </c>
      <c r="E195" s="152">
        <v>1</v>
      </c>
      <c r="F195" s="152">
        <v>1</v>
      </c>
      <c r="G195" s="295"/>
      <c r="H195" s="295"/>
      <c r="I195" s="115">
        <v>18205.794290000002</v>
      </c>
      <c r="J195" s="88">
        <v>18205.794290000002</v>
      </c>
      <c r="K195" s="82" t="s">
        <v>45</v>
      </c>
      <c r="L195" s="82" t="s">
        <v>45</v>
      </c>
      <c r="M195" s="82" t="s">
        <v>45</v>
      </c>
      <c r="N195" s="88">
        <v>18205.794290000002</v>
      </c>
      <c r="O195" s="82" t="s">
        <v>45</v>
      </c>
      <c r="P195" s="82" t="s">
        <v>45</v>
      </c>
      <c r="Q195" s="82" t="s">
        <v>45</v>
      </c>
      <c r="R195" s="82" t="s">
        <v>45</v>
      </c>
      <c r="S195" s="82" t="s">
        <v>45</v>
      </c>
      <c r="T195" s="82" t="s">
        <v>45</v>
      </c>
      <c r="U195" s="82" t="s">
        <v>45</v>
      </c>
      <c r="V195" s="82" t="s">
        <v>45</v>
      </c>
      <c r="W195" s="82" t="s">
        <v>45</v>
      </c>
      <c r="X195" s="82" t="s">
        <v>45</v>
      </c>
      <c r="Y195" s="300"/>
      <c r="Z195" s="298"/>
    </row>
    <row r="196" spans="1:26" ht="45" customHeight="1" x14ac:dyDescent="0.45">
      <c r="A196" s="173" t="s">
        <v>197</v>
      </c>
      <c r="B196" s="253"/>
      <c r="C196" s="80" t="s">
        <v>631</v>
      </c>
      <c r="D196" s="196" t="s">
        <v>629</v>
      </c>
      <c r="E196" s="81">
        <f>SUM(E197:E209)</f>
        <v>45</v>
      </c>
      <c r="F196" s="81">
        <f>SUM(F197:F209)</f>
        <v>45</v>
      </c>
      <c r="G196" s="295"/>
      <c r="H196" s="295"/>
      <c r="I196" s="118">
        <f>SUM(I197:I209)</f>
        <v>1256741.3</v>
      </c>
      <c r="J196" s="108">
        <f>SUM(J197:J209)</f>
        <v>1256741.3</v>
      </c>
      <c r="K196" s="82" t="s">
        <v>45</v>
      </c>
      <c r="L196" s="82" t="s">
        <v>45</v>
      </c>
      <c r="M196" s="82" t="s">
        <v>45</v>
      </c>
      <c r="N196" s="108">
        <f>SUM(N197:N209)</f>
        <v>1256741.3</v>
      </c>
      <c r="O196" s="82" t="s">
        <v>45</v>
      </c>
      <c r="P196" s="82" t="s">
        <v>45</v>
      </c>
      <c r="Q196" s="82" t="s">
        <v>45</v>
      </c>
      <c r="R196" s="82" t="s">
        <v>45</v>
      </c>
      <c r="S196" s="82" t="s">
        <v>45</v>
      </c>
      <c r="T196" s="82" t="s">
        <v>45</v>
      </c>
      <c r="U196" s="82" t="s">
        <v>45</v>
      </c>
      <c r="V196" s="82" t="s">
        <v>45</v>
      </c>
      <c r="W196" s="82" t="s">
        <v>45</v>
      </c>
      <c r="X196" s="82" t="s">
        <v>45</v>
      </c>
      <c r="Y196" s="300"/>
      <c r="Z196" s="298"/>
    </row>
    <row r="197" spans="1:26" ht="45" customHeight="1" outlineLevel="1" x14ac:dyDescent="0.45">
      <c r="A197" s="175" t="s">
        <v>198</v>
      </c>
      <c r="B197" s="253"/>
      <c r="C197" s="86" t="s">
        <v>632</v>
      </c>
      <c r="D197" s="195" t="s">
        <v>629</v>
      </c>
      <c r="E197" s="152">
        <v>1</v>
      </c>
      <c r="F197" s="152">
        <v>1</v>
      </c>
      <c r="G197" s="295"/>
      <c r="H197" s="295"/>
      <c r="I197" s="115">
        <v>69250</v>
      </c>
      <c r="J197" s="88">
        <v>69250</v>
      </c>
      <c r="K197" s="82" t="s">
        <v>45</v>
      </c>
      <c r="L197" s="82" t="s">
        <v>45</v>
      </c>
      <c r="M197" s="82" t="s">
        <v>45</v>
      </c>
      <c r="N197" s="88">
        <v>69250</v>
      </c>
      <c r="O197" s="82" t="s">
        <v>45</v>
      </c>
      <c r="P197" s="82" t="s">
        <v>45</v>
      </c>
      <c r="Q197" s="82" t="s">
        <v>45</v>
      </c>
      <c r="R197" s="82" t="s">
        <v>45</v>
      </c>
      <c r="S197" s="82" t="s">
        <v>45</v>
      </c>
      <c r="T197" s="82" t="s">
        <v>45</v>
      </c>
      <c r="U197" s="82" t="s">
        <v>45</v>
      </c>
      <c r="V197" s="82" t="s">
        <v>45</v>
      </c>
      <c r="W197" s="82" t="s">
        <v>45</v>
      </c>
      <c r="X197" s="82" t="s">
        <v>45</v>
      </c>
      <c r="Y197" s="300"/>
      <c r="Z197" s="298"/>
    </row>
    <row r="198" spans="1:26" ht="45" customHeight="1" outlineLevel="1" x14ac:dyDescent="0.45">
      <c r="A198" s="175" t="s">
        <v>199</v>
      </c>
      <c r="B198" s="253"/>
      <c r="C198" s="86" t="s">
        <v>633</v>
      </c>
      <c r="D198" s="195" t="s">
        <v>629</v>
      </c>
      <c r="E198" s="152">
        <v>2</v>
      </c>
      <c r="F198" s="152">
        <v>2</v>
      </c>
      <c r="G198" s="295"/>
      <c r="H198" s="295"/>
      <c r="I198" s="115">
        <v>148700</v>
      </c>
      <c r="J198" s="88">
        <v>148700</v>
      </c>
      <c r="K198" s="82" t="s">
        <v>45</v>
      </c>
      <c r="L198" s="82" t="s">
        <v>45</v>
      </c>
      <c r="M198" s="82" t="s">
        <v>45</v>
      </c>
      <c r="N198" s="88">
        <v>148700</v>
      </c>
      <c r="O198" s="82" t="s">
        <v>45</v>
      </c>
      <c r="P198" s="82" t="s">
        <v>45</v>
      </c>
      <c r="Q198" s="82" t="s">
        <v>45</v>
      </c>
      <c r="R198" s="82" t="s">
        <v>45</v>
      </c>
      <c r="S198" s="82" t="s">
        <v>45</v>
      </c>
      <c r="T198" s="82" t="s">
        <v>45</v>
      </c>
      <c r="U198" s="82" t="s">
        <v>45</v>
      </c>
      <c r="V198" s="82" t="s">
        <v>45</v>
      </c>
      <c r="W198" s="82" t="s">
        <v>45</v>
      </c>
      <c r="X198" s="82" t="s">
        <v>45</v>
      </c>
      <c r="Y198" s="300"/>
      <c r="Z198" s="298"/>
    </row>
    <row r="199" spans="1:26" ht="45" customHeight="1" outlineLevel="1" x14ac:dyDescent="0.45">
      <c r="A199" s="175" t="s">
        <v>200</v>
      </c>
      <c r="B199" s="253"/>
      <c r="C199" s="86" t="s">
        <v>634</v>
      </c>
      <c r="D199" s="195" t="s">
        <v>629</v>
      </c>
      <c r="E199" s="152">
        <v>1</v>
      </c>
      <c r="F199" s="152">
        <v>1</v>
      </c>
      <c r="G199" s="295"/>
      <c r="H199" s="295"/>
      <c r="I199" s="115">
        <v>144600</v>
      </c>
      <c r="J199" s="88">
        <v>144600</v>
      </c>
      <c r="K199" s="82" t="s">
        <v>45</v>
      </c>
      <c r="L199" s="82" t="s">
        <v>45</v>
      </c>
      <c r="M199" s="82" t="s">
        <v>45</v>
      </c>
      <c r="N199" s="88">
        <v>144600</v>
      </c>
      <c r="O199" s="82" t="s">
        <v>45</v>
      </c>
      <c r="P199" s="82" t="s">
        <v>45</v>
      </c>
      <c r="Q199" s="82" t="s">
        <v>45</v>
      </c>
      <c r="R199" s="82" t="s">
        <v>45</v>
      </c>
      <c r="S199" s="82" t="s">
        <v>45</v>
      </c>
      <c r="T199" s="82" t="s">
        <v>45</v>
      </c>
      <c r="U199" s="82" t="s">
        <v>45</v>
      </c>
      <c r="V199" s="82" t="s">
        <v>45</v>
      </c>
      <c r="W199" s="82" t="s">
        <v>45</v>
      </c>
      <c r="X199" s="82" t="s">
        <v>45</v>
      </c>
      <c r="Y199" s="300"/>
      <c r="Z199" s="298"/>
    </row>
    <row r="200" spans="1:26" ht="45" customHeight="1" outlineLevel="1" x14ac:dyDescent="0.45">
      <c r="A200" s="175" t="s">
        <v>201</v>
      </c>
      <c r="B200" s="253"/>
      <c r="C200" s="86" t="s">
        <v>635</v>
      </c>
      <c r="D200" s="195" t="s">
        <v>629</v>
      </c>
      <c r="E200" s="152">
        <v>1</v>
      </c>
      <c r="F200" s="152">
        <v>1</v>
      </c>
      <c r="G200" s="295"/>
      <c r="H200" s="295"/>
      <c r="I200" s="115">
        <v>58850</v>
      </c>
      <c r="J200" s="88">
        <v>58850</v>
      </c>
      <c r="K200" s="82" t="s">
        <v>45</v>
      </c>
      <c r="L200" s="82" t="s">
        <v>45</v>
      </c>
      <c r="M200" s="82" t="s">
        <v>45</v>
      </c>
      <c r="N200" s="88">
        <v>58850</v>
      </c>
      <c r="O200" s="82" t="s">
        <v>45</v>
      </c>
      <c r="P200" s="82" t="s">
        <v>45</v>
      </c>
      <c r="Q200" s="82" t="s">
        <v>45</v>
      </c>
      <c r="R200" s="82" t="s">
        <v>45</v>
      </c>
      <c r="S200" s="82" t="s">
        <v>45</v>
      </c>
      <c r="T200" s="82" t="s">
        <v>45</v>
      </c>
      <c r="U200" s="82" t="s">
        <v>45</v>
      </c>
      <c r="V200" s="82" t="s">
        <v>45</v>
      </c>
      <c r="W200" s="82" t="s">
        <v>45</v>
      </c>
      <c r="X200" s="82" t="s">
        <v>45</v>
      </c>
      <c r="Y200" s="300"/>
      <c r="Z200" s="298"/>
    </row>
    <row r="201" spans="1:26" ht="45" customHeight="1" outlineLevel="1" x14ac:dyDescent="0.45">
      <c r="A201" s="175" t="s">
        <v>202</v>
      </c>
      <c r="B201" s="253"/>
      <c r="C201" s="86" t="s">
        <v>636</v>
      </c>
      <c r="D201" s="195" t="s">
        <v>629</v>
      </c>
      <c r="E201" s="152">
        <v>1</v>
      </c>
      <c r="F201" s="152">
        <v>1</v>
      </c>
      <c r="G201" s="295"/>
      <c r="H201" s="295"/>
      <c r="I201" s="115">
        <v>58450</v>
      </c>
      <c r="J201" s="88">
        <v>58450</v>
      </c>
      <c r="K201" s="82" t="s">
        <v>45</v>
      </c>
      <c r="L201" s="82" t="s">
        <v>45</v>
      </c>
      <c r="M201" s="82" t="s">
        <v>45</v>
      </c>
      <c r="N201" s="88">
        <v>58450</v>
      </c>
      <c r="O201" s="82" t="s">
        <v>45</v>
      </c>
      <c r="P201" s="82" t="s">
        <v>45</v>
      </c>
      <c r="Q201" s="82" t="s">
        <v>45</v>
      </c>
      <c r="R201" s="82" t="s">
        <v>45</v>
      </c>
      <c r="S201" s="82" t="s">
        <v>45</v>
      </c>
      <c r="T201" s="82" t="s">
        <v>45</v>
      </c>
      <c r="U201" s="82" t="s">
        <v>45</v>
      </c>
      <c r="V201" s="82" t="s">
        <v>45</v>
      </c>
      <c r="W201" s="82" t="s">
        <v>45</v>
      </c>
      <c r="X201" s="82" t="s">
        <v>45</v>
      </c>
      <c r="Y201" s="300"/>
      <c r="Z201" s="298"/>
    </row>
    <row r="202" spans="1:26" ht="45" customHeight="1" outlineLevel="1" x14ac:dyDescent="0.45">
      <c r="A202" s="175" t="s">
        <v>203</v>
      </c>
      <c r="B202" s="253"/>
      <c r="C202" s="86" t="s">
        <v>637</v>
      </c>
      <c r="D202" s="195" t="s">
        <v>629</v>
      </c>
      <c r="E202" s="152">
        <v>1</v>
      </c>
      <c r="F202" s="152">
        <v>1</v>
      </c>
      <c r="G202" s="295"/>
      <c r="H202" s="295"/>
      <c r="I202" s="115">
        <v>18000</v>
      </c>
      <c r="J202" s="88">
        <v>18000</v>
      </c>
      <c r="K202" s="82" t="s">
        <v>45</v>
      </c>
      <c r="L202" s="82" t="s">
        <v>45</v>
      </c>
      <c r="M202" s="82" t="s">
        <v>45</v>
      </c>
      <c r="N202" s="88">
        <v>18000</v>
      </c>
      <c r="O202" s="82" t="s">
        <v>45</v>
      </c>
      <c r="P202" s="82" t="s">
        <v>45</v>
      </c>
      <c r="Q202" s="82" t="s">
        <v>45</v>
      </c>
      <c r="R202" s="82" t="s">
        <v>45</v>
      </c>
      <c r="S202" s="82" t="s">
        <v>45</v>
      </c>
      <c r="T202" s="82" t="s">
        <v>45</v>
      </c>
      <c r="U202" s="82" t="s">
        <v>45</v>
      </c>
      <c r="V202" s="82" t="s">
        <v>45</v>
      </c>
      <c r="W202" s="82" t="s">
        <v>45</v>
      </c>
      <c r="X202" s="82" t="s">
        <v>45</v>
      </c>
      <c r="Y202" s="300"/>
      <c r="Z202" s="298"/>
    </row>
    <row r="203" spans="1:26" ht="45" customHeight="1" outlineLevel="1" x14ac:dyDescent="0.45">
      <c r="A203" s="175" t="s">
        <v>204</v>
      </c>
      <c r="B203" s="253"/>
      <c r="C203" s="86" t="s">
        <v>638</v>
      </c>
      <c r="D203" s="195" t="s">
        <v>629</v>
      </c>
      <c r="E203" s="152">
        <v>16</v>
      </c>
      <c r="F203" s="152">
        <v>16</v>
      </c>
      <c r="G203" s="295"/>
      <c r="H203" s="295"/>
      <c r="I203" s="115">
        <v>233600</v>
      </c>
      <c r="J203" s="88">
        <v>233600</v>
      </c>
      <c r="K203" s="82" t="s">
        <v>45</v>
      </c>
      <c r="L203" s="82" t="s">
        <v>45</v>
      </c>
      <c r="M203" s="82" t="s">
        <v>45</v>
      </c>
      <c r="N203" s="88">
        <v>233600</v>
      </c>
      <c r="O203" s="82" t="s">
        <v>45</v>
      </c>
      <c r="P203" s="82" t="s">
        <v>45</v>
      </c>
      <c r="Q203" s="82" t="s">
        <v>45</v>
      </c>
      <c r="R203" s="82" t="s">
        <v>45</v>
      </c>
      <c r="S203" s="82" t="s">
        <v>45</v>
      </c>
      <c r="T203" s="82" t="s">
        <v>45</v>
      </c>
      <c r="U203" s="82" t="s">
        <v>45</v>
      </c>
      <c r="V203" s="82" t="s">
        <v>45</v>
      </c>
      <c r="W203" s="82" t="s">
        <v>45</v>
      </c>
      <c r="X203" s="82" t="s">
        <v>45</v>
      </c>
      <c r="Y203" s="300"/>
      <c r="Z203" s="298"/>
    </row>
    <row r="204" spans="1:26" ht="45" customHeight="1" outlineLevel="1" x14ac:dyDescent="0.45">
      <c r="A204" s="175" t="s">
        <v>205</v>
      </c>
      <c r="B204" s="253"/>
      <c r="C204" s="86" t="s">
        <v>639</v>
      </c>
      <c r="D204" s="195" t="s">
        <v>629</v>
      </c>
      <c r="E204" s="152">
        <v>16</v>
      </c>
      <c r="F204" s="152">
        <v>16</v>
      </c>
      <c r="G204" s="295"/>
      <c r="H204" s="295"/>
      <c r="I204" s="115">
        <v>233600</v>
      </c>
      <c r="J204" s="88">
        <v>233600</v>
      </c>
      <c r="K204" s="82" t="s">
        <v>45</v>
      </c>
      <c r="L204" s="82" t="s">
        <v>45</v>
      </c>
      <c r="M204" s="82" t="s">
        <v>45</v>
      </c>
      <c r="N204" s="88">
        <v>233600</v>
      </c>
      <c r="O204" s="82" t="s">
        <v>45</v>
      </c>
      <c r="P204" s="82" t="s">
        <v>45</v>
      </c>
      <c r="Q204" s="82" t="s">
        <v>45</v>
      </c>
      <c r="R204" s="82" t="s">
        <v>45</v>
      </c>
      <c r="S204" s="82" t="s">
        <v>45</v>
      </c>
      <c r="T204" s="82" t="s">
        <v>45</v>
      </c>
      <c r="U204" s="82" t="s">
        <v>45</v>
      </c>
      <c r="V204" s="82" t="s">
        <v>45</v>
      </c>
      <c r="W204" s="82" t="s">
        <v>45</v>
      </c>
      <c r="X204" s="82" t="s">
        <v>45</v>
      </c>
      <c r="Y204" s="300"/>
      <c r="Z204" s="298"/>
    </row>
    <row r="205" spans="1:26" ht="45" customHeight="1" outlineLevel="1" x14ac:dyDescent="0.45">
      <c r="A205" s="175" t="s">
        <v>206</v>
      </c>
      <c r="B205" s="253"/>
      <c r="C205" s="86" t="s">
        <v>640</v>
      </c>
      <c r="D205" s="195" t="s">
        <v>629</v>
      </c>
      <c r="E205" s="152">
        <v>1</v>
      </c>
      <c r="F205" s="152">
        <v>1</v>
      </c>
      <c r="G205" s="295"/>
      <c r="H205" s="295"/>
      <c r="I205" s="115">
        <v>76288</v>
      </c>
      <c r="J205" s="88">
        <v>76288</v>
      </c>
      <c r="K205" s="82" t="s">
        <v>45</v>
      </c>
      <c r="L205" s="82" t="s">
        <v>45</v>
      </c>
      <c r="M205" s="82" t="s">
        <v>45</v>
      </c>
      <c r="N205" s="88">
        <v>76288</v>
      </c>
      <c r="O205" s="82" t="s">
        <v>45</v>
      </c>
      <c r="P205" s="82" t="s">
        <v>45</v>
      </c>
      <c r="Q205" s="82" t="s">
        <v>45</v>
      </c>
      <c r="R205" s="82" t="s">
        <v>45</v>
      </c>
      <c r="S205" s="82" t="s">
        <v>45</v>
      </c>
      <c r="T205" s="82" t="s">
        <v>45</v>
      </c>
      <c r="U205" s="82" t="s">
        <v>45</v>
      </c>
      <c r="V205" s="82" t="s">
        <v>45</v>
      </c>
      <c r="W205" s="82" t="s">
        <v>45</v>
      </c>
      <c r="X205" s="82" t="s">
        <v>45</v>
      </c>
      <c r="Y205" s="300"/>
      <c r="Z205" s="298"/>
    </row>
    <row r="206" spans="1:26" ht="43.5" customHeight="1" outlineLevel="1" x14ac:dyDescent="0.45">
      <c r="A206" s="175" t="s">
        <v>207</v>
      </c>
      <c r="B206" s="253"/>
      <c r="C206" s="86" t="s">
        <v>641</v>
      </c>
      <c r="D206" s="195" t="s">
        <v>629</v>
      </c>
      <c r="E206" s="152">
        <v>1</v>
      </c>
      <c r="F206" s="152">
        <v>1</v>
      </c>
      <c r="G206" s="295"/>
      <c r="H206" s="295"/>
      <c r="I206" s="115">
        <v>18223.3</v>
      </c>
      <c r="J206" s="88">
        <v>18223.3</v>
      </c>
      <c r="K206" s="82" t="s">
        <v>45</v>
      </c>
      <c r="L206" s="82" t="s">
        <v>45</v>
      </c>
      <c r="M206" s="82" t="s">
        <v>45</v>
      </c>
      <c r="N206" s="88">
        <v>18223.3</v>
      </c>
      <c r="O206" s="82" t="s">
        <v>45</v>
      </c>
      <c r="P206" s="82" t="s">
        <v>45</v>
      </c>
      <c r="Q206" s="82" t="s">
        <v>45</v>
      </c>
      <c r="R206" s="82" t="s">
        <v>45</v>
      </c>
      <c r="S206" s="82" t="s">
        <v>45</v>
      </c>
      <c r="T206" s="82" t="s">
        <v>45</v>
      </c>
      <c r="U206" s="82" t="s">
        <v>45</v>
      </c>
      <c r="V206" s="82" t="s">
        <v>45</v>
      </c>
      <c r="W206" s="82" t="s">
        <v>45</v>
      </c>
      <c r="X206" s="82" t="s">
        <v>45</v>
      </c>
      <c r="Y206" s="300"/>
      <c r="Z206" s="298"/>
    </row>
    <row r="207" spans="1:26" ht="43.5" customHeight="1" outlineLevel="1" x14ac:dyDescent="0.45">
      <c r="A207" s="175" t="s">
        <v>208</v>
      </c>
      <c r="B207" s="253"/>
      <c r="C207" s="86" t="s">
        <v>642</v>
      </c>
      <c r="D207" s="195" t="s">
        <v>629</v>
      </c>
      <c r="E207" s="152">
        <v>2</v>
      </c>
      <c r="F207" s="152">
        <v>2</v>
      </c>
      <c r="G207" s="295"/>
      <c r="H207" s="295"/>
      <c r="I207" s="115">
        <v>188800</v>
      </c>
      <c r="J207" s="88">
        <v>188800</v>
      </c>
      <c r="K207" s="82" t="s">
        <v>45</v>
      </c>
      <c r="L207" s="82" t="s">
        <v>45</v>
      </c>
      <c r="M207" s="82" t="s">
        <v>45</v>
      </c>
      <c r="N207" s="88">
        <v>188800</v>
      </c>
      <c r="O207" s="82" t="s">
        <v>45</v>
      </c>
      <c r="P207" s="82" t="s">
        <v>45</v>
      </c>
      <c r="Q207" s="82" t="s">
        <v>45</v>
      </c>
      <c r="R207" s="82" t="s">
        <v>45</v>
      </c>
      <c r="S207" s="82" t="s">
        <v>45</v>
      </c>
      <c r="T207" s="82" t="s">
        <v>45</v>
      </c>
      <c r="U207" s="82" t="s">
        <v>45</v>
      </c>
      <c r="V207" s="82" t="s">
        <v>45</v>
      </c>
      <c r="W207" s="82" t="s">
        <v>45</v>
      </c>
      <c r="X207" s="82" t="s">
        <v>45</v>
      </c>
      <c r="Y207" s="300"/>
      <c r="Z207" s="298"/>
    </row>
    <row r="208" spans="1:26" ht="43.5" customHeight="1" outlineLevel="1" x14ac:dyDescent="0.45">
      <c r="A208" s="175" t="s">
        <v>445</v>
      </c>
      <c r="B208" s="253"/>
      <c r="C208" s="86" t="s">
        <v>643</v>
      </c>
      <c r="D208" s="195" t="s">
        <v>629</v>
      </c>
      <c r="E208" s="152">
        <v>1</v>
      </c>
      <c r="F208" s="152">
        <v>1</v>
      </c>
      <c r="G208" s="295"/>
      <c r="H208" s="295"/>
      <c r="I208" s="115">
        <v>7190</v>
      </c>
      <c r="J208" s="88">
        <v>7190</v>
      </c>
      <c r="K208" s="82" t="s">
        <v>45</v>
      </c>
      <c r="L208" s="82" t="s">
        <v>45</v>
      </c>
      <c r="M208" s="82" t="s">
        <v>45</v>
      </c>
      <c r="N208" s="88">
        <v>7190</v>
      </c>
      <c r="O208" s="82" t="s">
        <v>45</v>
      </c>
      <c r="P208" s="82" t="s">
        <v>45</v>
      </c>
      <c r="Q208" s="82" t="s">
        <v>45</v>
      </c>
      <c r="R208" s="82" t="s">
        <v>45</v>
      </c>
      <c r="S208" s="82" t="s">
        <v>45</v>
      </c>
      <c r="T208" s="82" t="s">
        <v>45</v>
      </c>
      <c r="U208" s="82" t="s">
        <v>45</v>
      </c>
      <c r="V208" s="82" t="s">
        <v>45</v>
      </c>
      <c r="W208" s="82" t="s">
        <v>45</v>
      </c>
      <c r="X208" s="82" t="s">
        <v>45</v>
      </c>
      <c r="Y208" s="300"/>
      <c r="Z208" s="298"/>
    </row>
    <row r="209" spans="1:26" ht="43.5" customHeight="1" outlineLevel="1" x14ac:dyDescent="0.45">
      <c r="A209" s="175" t="s">
        <v>446</v>
      </c>
      <c r="B209" s="253"/>
      <c r="C209" s="86" t="s">
        <v>644</v>
      </c>
      <c r="D209" s="195" t="s">
        <v>629</v>
      </c>
      <c r="E209" s="152">
        <v>1</v>
      </c>
      <c r="F209" s="152">
        <v>1</v>
      </c>
      <c r="G209" s="295"/>
      <c r="H209" s="295"/>
      <c r="I209" s="115">
        <v>1190</v>
      </c>
      <c r="J209" s="88">
        <v>1190</v>
      </c>
      <c r="K209" s="82" t="s">
        <v>45</v>
      </c>
      <c r="L209" s="82" t="s">
        <v>45</v>
      </c>
      <c r="M209" s="82" t="s">
        <v>45</v>
      </c>
      <c r="N209" s="88">
        <v>1190</v>
      </c>
      <c r="O209" s="82" t="s">
        <v>45</v>
      </c>
      <c r="P209" s="82" t="s">
        <v>45</v>
      </c>
      <c r="Q209" s="82" t="s">
        <v>45</v>
      </c>
      <c r="R209" s="82" t="s">
        <v>45</v>
      </c>
      <c r="S209" s="82" t="s">
        <v>45</v>
      </c>
      <c r="T209" s="82" t="s">
        <v>45</v>
      </c>
      <c r="U209" s="82" t="s">
        <v>45</v>
      </c>
      <c r="V209" s="82" t="s">
        <v>45</v>
      </c>
      <c r="W209" s="177"/>
      <c r="X209" s="82" t="s">
        <v>45</v>
      </c>
      <c r="Y209" s="300"/>
      <c r="Z209" s="298"/>
    </row>
    <row r="210" spans="1:26" ht="43.5" customHeight="1" x14ac:dyDescent="0.45">
      <c r="A210" s="173" t="s">
        <v>92</v>
      </c>
      <c r="B210" s="253"/>
      <c r="C210" s="194" t="s">
        <v>645</v>
      </c>
      <c r="D210" s="196" t="s">
        <v>629</v>
      </c>
      <c r="E210" s="82">
        <f>SUM(E211:E231)</f>
        <v>178</v>
      </c>
      <c r="F210" s="82">
        <f>SUM(F211:F231)</f>
        <v>178</v>
      </c>
      <c r="G210" s="295"/>
      <c r="H210" s="295"/>
      <c r="I210" s="174">
        <f>SUM(I211:I231)</f>
        <v>1224841.5969999998</v>
      </c>
      <c r="J210" s="108">
        <f>SUM(J211:J231)</f>
        <v>1224841.5969999998</v>
      </c>
      <c r="K210" s="82" t="s">
        <v>45</v>
      </c>
      <c r="L210" s="82" t="s">
        <v>45</v>
      </c>
      <c r="M210" s="82" t="s">
        <v>45</v>
      </c>
      <c r="N210" s="108">
        <f>SUM(N211:N231)</f>
        <v>1224841.5969999998</v>
      </c>
      <c r="O210" s="82" t="s">
        <v>45</v>
      </c>
      <c r="P210" s="82" t="s">
        <v>45</v>
      </c>
      <c r="Q210" s="82" t="s">
        <v>45</v>
      </c>
      <c r="R210" s="82" t="s">
        <v>45</v>
      </c>
      <c r="S210" s="95">
        <v>83.45</v>
      </c>
      <c r="T210" s="95">
        <v>82.91</v>
      </c>
      <c r="U210" s="82" t="s">
        <v>45</v>
      </c>
      <c r="V210" s="82" t="s">
        <v>45</v>
      </c>
      <c r="W210" s="82" t="s">
        <v>45</v>
      </c>
      <c r="X210" s="82" t="s">
        <v>45</v>
      </c>
      <c r="Y210" s="300"/>
      <c r="Z210" s="298"/>
    </row>
    <row r="211" spans="1:26" ht="43.5" customHeight="1" outlineLevel="1" x14ac:dyDescent="0.45">
      <c r="A211" s="175" t="s">
        <v>209</v>
      </c>
      <c r="B211" s="253"/>
      <c r="C211" s="86" t="s">
        <v>384</v>
      </c>
      <c r="D211" s="195" t="s">
        <v>629</v>
      </c>
      <c r="E211" s="152">
        <v>1</v>
      </c>
      <c r="F211" s="152">
        <v>1</v>
      </c>
      <c r="G211" s="295"/>
      <c r="H211" s="295"/>
      <c r="I211" s="115">
        <v>1104518.18</v>
      </c>
      <c r="J211" s="88">
        <v>1104518.18</v>
      </c>
      <c r="K211" s="82" t="s">
        <v>45</v>
      </c>
      <c r="L211" s="82" t="s">
        <v>45</v>
      </c>
      <c r="M211" s="82" t="s">
        <v>45</v>
      </c>
      <c r="N211" s="88">
        <v>1104518.18</v>
      </c>
      <c r="O211" s="82" t="s">
        <v>45</v>
      </c>
      <c r="P211" s="82" t="s">
        <v>45</v>
      </c>
      <c r="Q211" s="82" t="s">
        <v>45</v>
      </c>
      <c r="R211" s="82" t="s">
        <v>45</v>
      </c>
      <c r="S211" s="82" t="s">
        <v>45</v>
      </c>
      <c r="T211" s="82" t="s">
        <v>45</v>
      </c>
      <c r="U211" s="82" t="s">
        <v>45</v>
      </c>
      <c r="V211" s="82" t="s">
        <v>45</v>
      </c>
      <c r="W211" s="82" t="s">
        <v>45</v>
      </c>
      <c r="X211" s="82" t="s">
        <v>45</v>
      </c>
      <c r="Y211" s="300"/>
      <c r="Z211" s="298"/>
    </row>
    <row r="212" spans="1:26" ht="43.5" customHeight="1" outlineLevel="1" x14ac:dyDescent="0.45">
      <c r="A212" s="175" t="s">
        <v>210</v>
      </c>
      <c r="B212" s="253"/>
      <c r="C212" s="86" t="s">
        <v>385</v>
      </c>
      <c r="D212" s="195" t="s">
        <v>629</v>
      </c>
      <c r="E212" s="152">
        <v>3</v>
      </c>
      <c r="F212" s="152">
        <v>3</v>
      </c>
      <c r="G212" s="295"/>
      <c r="H212" s="295"/>
      <c r="I212" s="115">
        <v>3596.4</v>
      </c>
      <c r="J212" s="88">
        <v>3596.4</v>
      </c>
      <c r="K212" s="82" t="s">
        <v>45</v>
      </c>
      <c r="L212" s="82" t="s">
        <v>45</v>
      </c>
      <c r="M212" s="82" t="s">
        <v>45</v>
      </c>
      <c r="N212" s="88">
        <v>3596.4</v>
      </c>
      <c r="O212" s="82" t="s">
        <v>45</v>
      </c>
      <c r="P212" s="82" t="s">
        <v>45</v>
      </c>
      <c r="Q212" s="82" t="s">
        <v>45</v>
      </c>
      <c r="R212" s="82" t="s">
        <v>45</v>
      </c>
      <c r="S212" s="82" t="s">
        <v>45</v>
      </c>
      <c r="T212" s="82" t="s">
        <v>45</v>
      </c>
      <c r="U212" s="82" t="s">
        <v>45</v>
      </c>
      <c r="V212" s="82" t="s">
        <v>45</v>
      </c>
      <c r="W212" s="82" t="s">
        <v>45</v>
      </c>
      <c r="X212" s="82" t="s">
        <v>45</v>
      </c>
      <c r="Y212" s="300"/>
      <c r="Z212" s="298"/>
    </row>
    <row r="213" spans="1:26" ht="43.5" customHeight="1" outlineLevel="1" x14ac:dyDescent="0.45">
      <c r="A213" s="175" t="s">
        <v>211</v>
      </c>
      <c r="B213" s="253"/>
      <c r="C213" s="86" t="s">
        <v>386</v>
      </c>
      <c r="D213" s="195" t="s">
        <v>629</v>
      </c>
      <c r="E213" s="152">
        <v>3</v>
      </c>
      <c r="F213" s="152">
        <v>3</v>
      </c>
      <c r="G213" s="295"/>
      <c r="H213" s="295"/>
      <c r="I213" s="115">
        <v>3602.4</v>
      </c>
      <c r="J213" s="88">
        <v>3602.4</v>
      </c>
      <c r="K213" s="82" t="s">
        <v>45</v>
      </c>
      <c r="L213" s="82" t="s">
        <v>45</v>
      </c>
      <c r="M213" s="82" t="s">
        <v>45</v>
      </c>
      <c r="N213" s="88">
        <v>3602.4</v>
      </c>
      <c r="O213" s="82" t="s">
        <v>45</v>
      </c>
      <c r="P213" s="82" t="s">
        <v>45</v>
      </c>
      <c r="Q213" s="82" t="s">
        <v>45</v>
      </c>
      <c r="R213" s="82" t="s">
        <v>45</v>
      </c>
      <c r="S213" s="82" t="s">
        <v>45</v>
      </c>
      <c r="T213" s="82" t="s">
        <v>45</v>
      </c>
      <c r="U213" s="82" t="s">
        <v>45</v>
      </c>
      <c r="V213" s="82" t="s">
        <v>45</v>
      </c>
      <c r="W213" s="82" t="s">
        <v>45</v>
      </c>
      <c r="X213" s="82" t="s">
        <v>45</v>
      </c>
      <c r="Y213" s="300"/>
      <c r="Z213" s="298"/>
    </row>
    <row r="214" spans="1:26" ht="43.5" customHeight="1" outlineLevel="1" x14ac:dyDescent="0.45">
      <c r="A214" s="175" t="s">
        <v>212</v>
      </c>
      <c r="B214" s="253"/>
      <c r="C214" s="86" t="s">
        <v>387</v>
      </c>
      <c r="D214" s="195" t="s">
        <v>629</v>
      </c>
      <c r="E214" s="152">
        <v>1</v>
      </c>
      <c r="F214" s="152">
        <v>1</v>
      </c>
      <c r="G214" s="295"/>
      <c r="H214" s="295"/>
      <c r="I214" s="115">
        <v>1409</v>
      </c>
      <c r="J214" s="88">
        <v>1409</v>
      </c>
      <c r="K214" s="82" t="s">
        <v>45</v>
      </c>
      <c r="L214" s="82" t="s">
        <v>45</v>
      </c>
      <c r="M214" s="82" t="s">
        <v>45</v>
      </c>
      <c r="N214" s="88">
        <v>1409</v>
      </c>
      <c r="O214" s="82" t="s">
        <v>45</v>
      </c>
      <c r="P214" s="82" t="s">
        <v>45</v>
      </c>
      <c r="Q214" s="82" t="s">
        <v>45</v>
      </c>
      <c r="R214" s="82" t="s">
        <v>45</v>
      </c>
      <c r="S214" s="82" t="s">
        <v>45</v>
      </c>
      <c r="T214" s="82" t="s">
        <v>45</v>
      </c>
      <c r="U214" s="82" t="s">
        <v>45</v>
      </c>
      <c r="V214" s="82" t="s">
        <v>45</v>
      </c>
      <c r="W214" s="82" t="s">
        <v>45</v>
      </c>
      <c r="X214" s="82" t="s">
        <v>45</v>
      </c>
      <c r="Y214" s="300"/>
      <c r="Z214" s="298"/>
    </row>
    <row r="215" spans="1:26" ht="43.5" customHeight="1" outlineLevel="1" x14ac:dyDescent="0.45">
      <c r="A215" s="175" t="s">
        <v>213</v>
      </c>
      <c r="B215" s="253"/>
      <c r="C215" s="86" t="s">
        <v>388</v>
      </c>
      <c r="D215" s="195" t="s">
        <v>629</v>
      </c>
      <c r="E215" s="152">
        <v>3</v>
      </c>
      <c r="F215" s="152">
        <v>3</v>
      </c>
      <c r="G215" s="295"/>
      <c r="H215" s="295"/>
      <c r="I215" s="115">
        <v>5193</v>
      </c>
      <c r="J215" s="88">
        <v>5193</v>
      </c>
      <c r="K215" s="82" t="s">
        <v>45</v>
      </c>
      <c r="L215" s="82" t="s">
        <v>45</v>
      </c>
      <c r="M215" s="82" t="s">
        <v>45</v>
      </c>
      <c r="N215" s="88">
        <v>5193</v>
      </c>
      <c r="O215" s="82" t="s">
        <v>45</v>
      </c>
      <c r="P215" s="82" t="s">
        <v>45</v>
      </c>
      <c r="Q215" s="82" t="s">
        <v>45</v>
      </c>
      <c r="R215" s="82" t="s">
        <v>45</v>
      </c>
      <c r="S215" s="82" t="s">
        <v>45</v>
      </c>
      <c r="T215" s="82" t="s">
        <v>45</v>
      </c>
      <c r="U215" s="82" t="s">
        <v>45</v>
      </c>
      <c r="V215" s="82" t="s">
        <v>45</v>
      </c>
      <c r="W215" s="82" t="s">
        <v>45</v>
      </c>
      <c r="X215" s="82" t="s">
        <v>45</v>
      </c>
      <c r="Y215" s="300"/>
      <c r="Z215" s="298"/>
    </row>
    <row r="216" spans="1:26" ht="43.5" customHeight="1" outlineLevel="1" x14ac:dyDescent="0.45">
      <c r="A216" s="175" t="s">
        <v>214</v>
      </c>
      <c r="B216" s="253"/>
      <c r="C216" s="86" t="s">
        <v>114</v>
      </c>
      <c r="D216" s="195" t="s">
        <v>629</v>
      </c>
      <c r="E216" s="152">
        <v>2</v>
      </c>
      <c r="F216" s="152">
        <v>2</v>
      </c>
      <c r="G216" s="295"/>
      <c r="H216" s="295"/>
      <c r="I216" s="115">
        <v>4369.6000000000004</v>
      </c>
      <c r="J216" s="88">
        <v>4369.6000000000004</v>
      </c>
      <c r="K216" s="82" t="s">
        <v>45</v>
      </c>
      <c r="L216" s="82" t="s">
        <v>45</v>
      </c>
      <c r="M216" s="82" t="s">
        <v>45</v>
      </c>
      <c r="N216" s="88">
        <v>4369.6000000000004</v>
      </c>
      <c r="O216" s="82" t="s">
        <v>45</v>
      </c>
      <c r="P216" s="82" t="s">
        <v>45</v>
      </c>
      <c r="Q216" s="82" t="s">
        <v>45</v>
      </c>
      <c r="R216" s="82" t="s">
        <v>45</v>
      </c>
      <c r="S216" s="82" t="s">
        <v>45</v>
      </c>
      <c r="T216" s="82" t="s">
        <v>45</v>
      </c>
      <c r="U216" s="82" t="s">
        <v>45</v>
      </c>
      <c r="V216" s="82" t="s">
        <v>45</v>
      </c>
      <c r="W216" s="82" t="s">
        <v>45</v>
      </c>
      <c r="X216" s="82" t="s">
        <v>45</v>
      </c>
      <c r="Y216" s="300"/>
      <c r="Z216" s="298"/>
    </row>
    <row r="217" spans="1:26" ht="43.5" customHeight="1" outlineLevel="1" x14ac:dyDescent="0.45">
      <c r="A217" s="175" t="s">
        <v>215</v>
      </c>
      <c r="B217" s="253"/>
      <c r="C217" s="86" t="s">
        <v>115</v>
      </c>
      <c r="D217" s="195" t="s">
        <v>629</v>
      </c>
      <c r="E217" s="152">
        <v>2</v>
      </c>
      <c r="F217" s="152">
        <v>2</v>
      </c>
      <c r="G217" s="295"/>
      <c r="H217" s="295"/>
      <c r="I217" s="115">
        <v>5813</v>
      </c>
      <c r="J217" s="88">
        <v>5813</v>
      </c>
      <c r="K217" s="82" t="s">
        <v>45</v>
      </c>
      <c r="L217" s="82" t="s">
        <v>45</v>
      </c>
      <c r="M217" s="82" t="s">
        <v>45</v>
      </c>
      <c r="N217" s="88">
        <v>5813</v>
      </c>
      <c r="O217" s="82" t="s">
        <v>45</v>
      </c>
      <c r="P217" s="82" t="s">
        <v>45</v>
      </c>
      <c r="Q217" s="82" t="s">
        <v>45</v>
      </c>
      <c r="R217" s="82" t="s">
        <v>45</v>
      </c>
      <c r="S217" s="82" t="s">
        <v>45</v>
      </c>
      <c r="T217" s="82" t="s">
        <v>45</v>
      </c>
      <c r="U217" s="82" t="s">
        <v>45</v>
      </c>
      <c r="V217" s="82" t="s">
        <v>45</v>
      </c>
      <c r="W217" s="82" t="s">
        <v>45</v>
      </c>
      <c r="X217" s="82" t="s">
        <v>45</v>
      </c>
      <c r="Y217" s="300"/>
      <c r="Z217" s="298"/>
    </row>
    <row r="218" spans="1:26" ht="43.5" customHeight="1" outlineLevel="1" x14ac:dyDescent="0.45">
      <c r="A218" s="175" t="s">
        <v>216</v>
      </c>
      <c r="B218" s="253"/>
      <c r="C218" s="86" t="s">
        <v>116</v>
      </c>
      <c r="D218" s="195" t="s">
        <v>629</v>
      </c>
      <c r="E218" s="152">
        <v>2</v>
      </c>
      <c r="F218" s="152">
        <v>2</v>
      </c>
      <c r="G218" s="295"/>
      <c r="H218" s="295"/>
      <c r="I218" s="115">
        <v>5813</v>
      </c>
      <c r="J218" s="88">
        <v>5813</v>
      </c>
      <c r="K218" s="82" t="s">
        <v>45</v>
      </c>
      <c r="L218" s="82" t="s">
        <v>45</v>
      </c>
      <c r="M218" s="82" t="s">
        <v>45</v>
      </c>
      <c r="N218" s="88">
        <v>5813</v>
      </c>
      <c r="O218" s="82" t="s">
        <v>45</v>
      </c>
      <c r="P218" s="82" t="s">
        <v>45</v>
      </c>
      <c r="Q218" s="82" t="s">
        <v>45</v>
      </c>
      <c r="R218" s="82" t="s">
        <v>45</v>
      </c>
      <c r="S218" s="82" t="s">
        <v>45</v>
      </c>
      <c r="T218" s="82" t="s">
        <v>45</v>
      </c>
      <c r="U218" s="82" t="s">
        <v>45</v>
      </c>
      <c r="V218" s="82" t="s">
        <v>45</v>
      </c>
      <c r="W218" s="82" t="s">
        <v>45</v>
      </c>
      <c r="X218" s="82" t="s">
        <v>45</v>
      </c>
      <c r="Y218" s="300"/>
      <c r="Z218" s="298"/>
    </row>
    <row r="219" spans="1:26" ht="43.5" customHeight="1" outlineLevel="1" x14ac:dyDescent="0.45">
      <c r="A219" s="175" t="s">
        <v>217</v>
      </c>
      <c r="B219" s="253"/>
      <c r="C219" s="86" t="s">
        <v>646</v>
      </c>
      <c r="D219" s="195" t="s">
        <v>629</v>
      </c>
      <c r="E219" s="152">
        <v>89</v>
      </c>
      <c r="F219" s="152">
        <v>89</v>
      </c>
      <c r="G219" s="295"/>
      <c r="H219" s="295"/>
      <c r="I219" s="115">
        <v>21176.037</v>
      </c>
      <c r="J219" s="88">
        <v>21176.037</v>
      </c>
      <c r="K219" s="82" t="s">
        <v>45</v>
      </c>
      <c r="L219" s="82" t="s">
        <v>45</v>
      </c>
      <c r="M219" s="82" t="s">
        <v>45</v>
      </c>
      <c r="N219" s="88">
        <v>21176.037</v>
      </c>
      <c r="O219" s="82" t="s">
        <v>45</v>
      </c>
      <c r="P219" s="82" t="s">
        <v>45</v>
      </c>
      <c r="Q219" s="82" t="s">
        <v>45</v>
      </c>
      <c r="R219" s="82" t="s">
        <v>45</v>
      </c>
      <c r="S219" s="82" t="s">
        <v>45</v>
      </c>
      <c r="T219" s="82" t="s">
        <v>45</v>
      </c>
      <c r="U219" s="82" t="s">
        <v>45</v>
      </c>
      <c r="V219" s="82" t="s">
        <v>45</v>
      </c>
      <c r="W219" s="82" t="s">
        <v>45</v>
      </c>
      <c r="X219" s="82" t="s">
        <v>45</v>
      </c>
      <c r="Y219" s="300"/>
      <c r="Z219" s="298"/>
    </row>
    <row r="220" spans="1:26" ht="43.5" customHeight="1" outlineLevel="1" x14ac:dyDescent="0.45">
      <c r="A220" s="175" t="s">
        <v>218</v>
      </c>
      <c r="B220" s="253"/>
      <c r="C220" s="86" t="s">
        <v>647</v>
      </c>
      <c r="D220" s="195" t="s">
        <v>629</v>
      </c>
      <c r="E220" s="152">
        <v>11</v>
      </c>
      <c r="F220" s="152">
        <v>11</v>
      </c>
      <c r="G220" s="295"/>
      <c r="H220" s="295"/>
      <c r="I220" s="115">
        <v>8047.6</v>
      </c>
      <c r="J220" s="88">
        <v>8047.6</v>
      </c>
      <c r="K220" s="82" t="s">
        <v>45</v>
      </c>
      <c r="L220" s="82" t="s">
        <v>45</v>
      </c>
      <c r="M220" s="82" t="s">
        <v>45</v>
      </c>
      <c r="N220" s="88">
        <v>8047.6</v>
      </c>
      <c r="O220" s="82" t="s">
        <v>45</v>
      </c>
      <c r="P220" s="82" t="s">
        <v>45</v>
      </c>
      <c r="Q220" s="82" t="s">
        <v>45</v>
      </c>
      <c r="R220" s="82" t="s">
        <v>45</v>
      </c>
      <c r="S220" s="82" t="s">
        <v>45</v>
      </c>
      <c r="T220" s="82" t="s">
        <v>45</v>
      </c>
      <c r="U220" s="82" t="s">
        <v>45</v>
      </c>
      <c r="V220" s="82" t="s">
        <v>45</v>
      </c>
      <c r="W220" s="82" t="s">
        <v>45</v>
      </c>
      <c r="X220" s="82" t="s">
        <v>45</v>
      </c>
      <c r="Y220" s="300"/>
      <c r="Z220" s="298"/>
    </row>
    <row r="221" spans="1:26" ht="43.5" customHeight="1" outlineLevel="1" x14ac:dyDescent="0.45">
      <c r="A221" s="175" t="s">
        <v>219</v>
      </c>
      <c r="B221" s="253"/>
      <c r="C221" s="86" t="s">
        <v>648</v>
      </c>
      <c r="D221" s="195" t="s">
        <v>629</v>
      </c>
      <c r="E221" s="152">
        <v>21</v>
      </c>
      <c r="F221" s="152">
        <v>21</v>
      </c>
      <c r="G221" s="295"/>
      <c r="H221" s="295"/>
      <c r="I221" s="115">
        <v>6216</v>
      </c>
      <c r="J221" s="88">
        <v>6216</v>
      </c>
      <c r="K221" s="82" t="s">
        <v>45</v>
      </c>
      <c r="L221" s="82" t="s">
        <v>45</v>
      </c>
      <c r="M221" s="82" t="s">
        <v>45</v>
      </c>
      <c r="N221" s="88">
        <v>6216</v>
      </c>
      <c r="O221" s="82" t="s">
        <v>45</v>
      </c>
      <c r="P221" s="82" t="s">
        <v>45</v>
      </c>
      <c r="Q221" s="82" t="s">
        <v>45</v>
      </c>
      <c r="R221" s="82" t="s">
        <v>45</v>
      </c>
      <c r="S221" s="82" t="s">
        <v>45</v>
      </c>
      <c r="T221" s="82" t="s">
        <v>45</v>
      </c>
      <c r="U221" s="82" t="s">
        <v>45</v>
      </c>
      <c r="V221" s="82" t="s">
        <v>45</v>
      </c>
      <c r="W221" s="82" t="s">
        <v>45</v>
      </c>
      <c r="X221" s="82" t="s">
        <v>45</v>
      </c>
      <c r="Y221" s="300"/>
      <c r="Z221" s="298"/>
    </row>
    <row r="222" spans="1:26" ht="43.5" customHeight="1" outlineLevel="1" x14ac:dyDescent="0.45">
      <c r="A222" s="175" t="s">
        <v>220</v>
      </c>
      <c r="B222" s="253"/>
      <c r="C222" s="86" t="s">
        <v>649</v>
      </c>
      <c r="D222" s="195" t="s">
        <v>629</v>
      </c>
      <c r="E222" s="152">
        <v>2</v>
      </c>
      <c r="F222" s="152">
        <v>2</v>
      </c>
      <c r="G222" s="295"/>
      <c r="H222" s="295"/>
      <c r="I222" s="115">
        <v>900</v>
      </c>
      <c r="J222" s="88">
        <v>900</v>
      </c>
      <c r="K222" s="82" t="s">
        <v>45</v>
      </c>
      <c r="L222" s="82" t="s">
        <v>45</v>
      </c>
      <c r="M222" s="82" t="s">
        <v>45</v>
      </c>
      <c r="N222" s="88">
        <v>900</v>
      </c>
      <c r="O222" s="82" t="s">
        <v>45</v>
      </c>
      <c r="P222" s="82" t="s">
        <v>45</v>
      </c>
      <c r="Q222" s="82" t="s">
        <v>45</v>
      </c>
      <c r="R222" s="82" t="s">
        <v>45</v>
      </c>
      <c r="S222" s="82" t="s">
        <v>45</v>
      </c>
      <c r="T222" s="82" t="s">
        <v>45</v>
      </c>
      <c r="U222" s="82" t="s">
        <v>45</v>
      </c>
      <c r="V222" s="82" t="s">
        <v>45</v>
      </c>
      <c r="W222" s="82" t="s">
        <v>45</v>
      </c>
      <c r="X222" s="82" t="s">
        <v>45</v>
      </c>
      <c r="Y222" s="300"/>
      <c r="Z222" s="298"/>
    </row>
    <row r="223" spans="1:26" ht="43.5" customHeight="1" outlineLevel="1" x14ac:dyDescent="0.45">
      <c r="A223" s="175" t="s">
        <v>221</v>
      </c>
      <c r="B223" s="253"/>
      <c r="C223" s="86" t="s">
        <v>650</v>
      </c>
      <c r="D223" s="195" t="s">
        <v>629</v>
      </c>
      <c r="E223" s="152">
        <v>3</v>
      </c>
      <c r="F223" s="152">
        <v>3</v>
      </c>
      <c r="G223" s="295"/>
      <c r="H223" s="295"/>
      <c r="I223" s="115">
        <v>5335.5</v>
      </c>
      <c r="J223" s="88">
        <v>5335.5</v>
      </c>
      <c r="K223" s="82" t="s">
        <v>45</v>
      </c>
      <c r="L223" s="82" t="s">
        <v>45</v>
      </c>
      <c r="M223" s="82" t="s">
        <v>45</v>
      </c>
      <c r="N223" s="88">
        <v>5335.5</v>
      </c>
      <c r="O223" s="82" t="s">
        <v>45</v>
      </c>
      <c r="P223" s="82" t="s">
        <v>45</v>
      </c>
      <c r="Q223" s="82" t="s">
        <v>45</v>
      </c>
      <c r="R223" s="82" t="s">
        <v>45</v>
      </c>
      <c r="S223" s="82" t="s">
        <v>45</v>
      </c>
      <c r="T223" s="82" t="s">
        <v>45</v>
      </c>
      <c r="U223" s="82" t="s">
        <v>45</v>
      </c>
      <c r="V223" s="82" t="s">
        <v>45</v>
      </c>
      <c r="W223" s="82" t="s">
        <v>45</v>
      </c>
      <c r="X223" s="82" t="s">
        <v>45</v>
      </c>
      <c r="Y223" s="300"/>
      <c r="Z223" s="298"/>
    </row>
    <row r="224" spans="1:26" ht="43.5" customHeight="1" outlineLevel="1" x14ac:dyDescent="0.45">
      <c r="A224" s="175" t="s">
        <v>222</v>
      </c>
      <c r="B224" s="253"/>
      <c r="C224" s="86" t="s">
        <v>394</v>
      </c>
      <c r="D224" s="195" t="s">
        <v>629</v>
      </c>
      <c r="E224" s="152">
        <v>2</v>
      </c>
      <c r="F224" s="152">
        <v>2</v>
      </c>
      <c r="G224" s="295"/>
      <c r="H224" s="295"/>
      <c r="I224" s="115">
        <v>1420</v>
      </c>
      <c r="J224" s="88">
        <v>1420</v>
      </c>
      <c r="K224" s="82" t="s">
        <v>45</v>
      </c>
      <c r="L224" s="82" t="s">
        <v>45</v>
      </c>
      <c r="M224" s="82" t="s">
        <v>45</v>
      </c>
      <c r="N224" s="88">
        <v>1420</v>
      </c>
      <c r="O224" s="82" t="s">
        <v>45</v>
      </c>
      <c r="P224" s="82" t="s">
        <v>45</v>
      </c>
      <c r="Q224" s="82" t="s">
        <v>45</v>
      </c>
      <c r="R224" s="82" t="s">
        <v>45</v>
      </c>
      <c r="S224" s="82" t="s">
        <v>45</v>
      </c>
      <c r="T224" s="82" t="s">
        <v>45</v>
      </c>
      <c r="U224" s="82" t="s">
        <v>45</v>
      </c>
      <c r="V224" s="82" t="s">
        <v>45</v>
      </c>
      <c r="W224" s="82" t="s">
        <v>45</v>
      </c>
      <c r="X224" s="82" t="s">
        <v>45</v>
      </c>
      <c r="Y224" s="300"/>
      <c r="Z224" s="298"/>
    </row>
    <row r="225" spans="1:26" ht="43.5" customHeight="1" outlineLevel="1" x14ac:dyDescent="0.45">
      <c r="A225" s="175" t="s">
        <v>223</v>
      </c>
      <c r="B225" s="253"/>
      <c r="C225" s="86" t="s">
        <v>651</v>
      </c>
      <c r="D225" s="195" t="s">
        <v>629</v>
      </c>
      <c r="E225" s="152">
        <v>24</v>
      </c>
      <c r="F225" s="152">
        <v>24</v>
      </c>
      <c r="G225" s="295"/>
      <c r="H225" s="295"/>
      <c r="I225" s="115">
        <v>2520</v>
      </c>
      <c r="J225" s="88">
        <v>2520</v>
      </c>
      <c r="K225" s="82" t="s">
        <v>45</v>
      </c>
      <c r="L225" s="82" t="s">
        <v>45</v>
      </c>
      <c r="M225" s="82" t="s">
        <v>45</v>
      </c>
      <c r="N225" s="88">
        <v>2520</v>
      </c>
      <c r="O225" s="82" t="s">
        <v>45</v>
      </c>
      <c r="P225" s="82" t="s">
        <v>45</v>
      </c>
      <c r="Q225" s="82" t="s">
        <v>45</v>
      </c>
      <c r="R225" s="82" t="s">
        <v>45</v>
      </c>
      <c r="S225" s="82" t="s">
        <v>45</v>
      </c>
      <c r="T225" s="82" t="s">
        <v>45</v>
      </c>
      <c r="U225" s="82" t="s">
        <v>45</v>
      </c>
      <c r="V225" s="82" t="s">
        <v>45</v>
      </c>
      <c r="W225" s="82" t="s">
        <v>45</v>
      </c>
      <c r="X225" s="82" t="s">
        <v>45</v>
      </c>
      <c r="Y225" s="300"/>
      <c r="Z225" s="298"/>
    </row>
    <row r="226" spans="1:26" ht="43.5" customHeight="1" outlineLevel="1" x14ac:dyDescent="0.45">
      <c r="A226" s="175" t="s">
        <v>224</v>
      </c>
      <c r="B226" s="253"/>
      <c r="C226" s="86" t="s">
        <v>652</v>
      </c>
      <c r="D226" s="195" t="s">
        <v>629</v>
      </c>
      <c r="E226" s="152">
        <v>4</v>
      </c>
      <c r="F226" s="152">
        <v>4</v>
      </c>
      <c r="G226" s="295"/>
      <c r="H226" s="295"/>
      <c r="I226" s="115">
        <v>13596</v>
      </c>
      <c r="J226" s="88">
        <v>13596</v>
      </c>
      <c r="K226" s="82" t="s">
        <v>45</v>
      </c>
      <c r="L226" s="82" t="s">
        <v>45</v>
      </c>
      <c r="M226" s="82" t="s">
        <v>45</v>
      </c>
      <c r="N226" s="88">
        <v>13596</v>
      </c>
      <c r="O226" s="82" t="s">
        <v>45</v>
      </c>
      <c r="P226" s="82" t="s">
        <v>45</v>
      </c>
      <c r="Q226" s="82" t="s">
        <v>45</v>
      </c>
      <c r="R226" s="82" t="s">
        <v>45</v>
      </c>
      <c r="S226" s="82" t="s">
        <v>45</v>
      </c>
      <c r="T226" s="82" t="s">
        <v>45</v>
      </c>
      <c r="U226" s="82" t="s">
        <v>45</v>
      </c>
      <c r="V226" s="82" t="s">
        <v>45</v>
      </c>
      <c r="W226" s="82" t="s">
        <v>45</v>
      </c>
      <c r="X226" s="82" t="s">
        <v>45</v>
      </c>
      <c r="Y226" s="300"/>
      <c r="Z226" s="298"/>
    </row>
    <row r="227" spans="1:26" ht="43.5" customHeight="1" outlineLevel="1" x14ac:dyDescent="0.45">
      <c r="A227" s="175" t="s">
        <v>225</v>
      </c>
      <c r="B227" s="253"/>
      <c r="C227" s="86" t="s">
        <v>653</v>
      </c>
      <c r="D227" s="195" t="s">
        <v>629</v>
      </c>
      <c r="E227" s="152">
        <v>1</v>
      </c>
      <c r="F227" s="152">
        <v>1</v>
      </c>
      <c r="G227" s="295"/>
      <c r="H227" s="295"/>
      <c r="I227" s="115">
        <v>1150</v>
      </c>
      <c r="J227" s="88">
        <v>1150</v>
      </c>
      <c r="K227" s="82" t="s">
        <v>45</v>
      </c>
      <c r="L227" s="82" t="s">
        <v>45</v>
      </c>
      <c r="M227" s="82" t="s">
        <v>45</v>
      </c>
      <c r="N227" s="88">
        <v>1150</v>
      </c>
      <c r="O227" s="82" t="s">
        <v>45</v>
      </c>
      <c r="P227" s="82" t="s">
        <v>45</v>
      </c>
      <c r="Q227" s="82" t="s">
        <v>45</v>
      </c>
      <c r="R227" s="82" t="s">
        <v>45</v>
      </c>
      <c r="S227" s="82" t="s">
        <v>45</v>
      </c>
      <c r="T227" s="82" t="s">
        <v>45</v>
      </c>
      <c r="U227" s="82" t="s">
        <v>45</v>
      </c>
      <c r="V227" s="82" t="s">
        <v>45</v>
      </c>
      <c r="W227" s="82" t="s">
        <v>45</v>
      </c>
      <c r="X227" s="82" t="s">
        <v>45</v>
      </c>
      <c r="Y227" s="300"/>
      <c r="Z227" s="298"/>
    </row>
    <row r="228" spans="1:26" ht="43.5" customHeight="1" outlineLevel="1" x14ac:dyDescent="0.45">
      <c r="A228" s="175" t="s">
        <v>226</v>
      </c>
      <c r="B228" s="253"/>
      <c r="C228" s="86" t="s">
        <v>654</v>
      </c>
      <c r="D228" s="195" t="s">
        <v>629</v>
      </c>
      <c r="E228" s="152">
        <v>1</v>
      </c>
      <c r="F228" s="152">
        <v>1</v>
      </c>
      <c r="G228" s="295"/>
      <c r="H228" s="295"/>
      <c r="I228" s="115">
        <v>18793.13</v>
      </c>
      <c r="J228" s="88">
        <v>18793.13</v>
      </c>
      <c r="K228" s="82" t="s">
        <v>45</v>
      </c>
      <c r="L228" s="82" t="s">
        <v>45</v>
      </c>
      <c r="M228" s="82" t="s">
        <v>45</v>
      </c>
      <c r="N228" s="88">
        <v>18793.13</v>
      </c>
      <c r="O228" s="82" t="s">
        <v>45</v>
      </c>
      <c r="P228" s="82" t="s">
        <v>45</v>
      </c>
      <c r="Q228" s="82" t="s">
        <v>45</v>
      </c>
      <c r="R228" s="82" t="s">
        <v>45</v>
      </c>
      <c r="S228" s="82" t="s">
        <v>45</v>
      </c>
      <c r="T228" s="82" t="s">
        <v>45</v>
      </c>
      <c r="U228" s="82" t="s">
        <v>45</v>
      </c>
      <c r="V228" s="82" t="s">
        <v>45</v>
      </c>
      <c r="W228" s="82" t="s">
        <v>45</v>
      </c>
      <c r="X228" s="82" t="s">
        <v>45</v>
      </c>
      <c r="Y228" s="300"/>
      <c r="Z228" s="298"/>
    </row>
    <row r="229" spans="1:26" ht="43.5" customHeight="1" outlineLevel="1" x14ac:dyDescent="0.45">
      <c r="A229" s="175" t="s">
        <v>227</v>
      </c>
      <c r="B229" s="253"/>
      <c r="C229" s="86" t="s">
        <v>655</v>
      </c>
      <c r="D229" s="195" t="s">
        <v>629</v>
      </c>
      <c r="E229" s="152">
        <v>1</v>
      </c>
      <c r="F229" s="152">
        <v>1</v>
      </c>
      <c r="G229" s="295"/>
      <c r="H229" s="295"/>
      <c r="I229" s="115">
        <v>10848.5</v>
      </c>
      <c r="J229" s="88">
        <v>10848.5</v>
      </c>
      <c r="K229" s="82" t="s">
        <v>45</v>
      </c>
      <c r="L229" s="82" t="s">
        <v>45</v>
      </c>
      <c r="M229" s="82" t="s">
        <v>45</v>
      </c>
      <c r="N229" s="88">
        <v>10848.5</v>
      </c>
      <c r="O229" s="82" t="s">
        <v>45</v>
      </c>
      <c r="P229" s="82" t="s">
        <v>45</v>
      </c>
      <c r="Q229" s="82" t="s">
        <v>45</v>
      </c>
      <c r="R229" s="82" t="s">
        <v>45</v>
      </c>
      <c r="S229" s="82" t="s">
        <v>45</v>
      </c>
      <c r="T229" s="82" t="s">
        <v>45</v>
      </c>
      <c r="U229" s="82" t="s">
        <v>45</v>
      </c>
      <c r="V229" s="82" t="s">
        <v>45</v>
      </c>
      <c r="W229" s="82" t="s">
        <v>45</v>
      </c>
      <c r="X229" s="82" t="s">
        <v>45</v>
      </c>
      <c r="Y229" s="300"/>
      <c r="Z229" s="298"/>
    </row>
    <row r="230" spans="1:26" ht="43.5" customHeight="1" outlineLevel="1" x14ac:dyDescent="0.45">
      <c r="A230" s="175" t="s">
        <v>228</v>
      </c>
      <c r="B230" s="253"/>
      <c r="C230" s="86" t="s">
        <v>656</v>
      </c>
      <c r="D230" s="195" t="s">
        <v>629</v>
      </c>
      <c r="E230" s="152">
        <v>1</v>
      </c>
      <c r="F230" s="152">
        <v>1</v>
      </c>
      <c r="G230" s="295"/>
      <c r="H230" s="295"/>
      <c r="I230" s="115">
        <v>40</v>
      </c>
      <c r="J230" s="88">
        <v>40</v>
      </c>
      <c r="K230" s="82" t="s">
        <v>45</v>
      </c>
      <c r="L230" s="82" t="s">
        <v>45</v>
      </c>
      <c r="M230" s="82" t="s">
        <v>45</v>
      </c>
      <c r="N230" s="88">
        <v>40</v>
      </c>
      <c r="O230" s="82" t="s">
        <v>45</v>
      </c>
      <c r="P230" s="82" t="s">
        <v>45</v>
      </c>
      <c r="Q230" s="82" t="s">
        <v>45</v>
      </c>
      <c r="R230" s="82" t="s">
        <v>45</v>
      </c>
      <c r="S230" s="82" t="s">
        <v>45</v>
      </c>
      <c r="T230" s="82" t="s">
        <v>45</v>
      </c>
      <c r="U230" s="82" t="s">
        <v>45</v>
      </c>
      <c r="V230" s="82" t="s">
        <v>45</v>
      </c>
      <c r="W230" s="82" t="s">
        <v>45</v>
      </c>
      <c r="X230" s="82" t="s">
        <v>45</v>
      </c>
      <c r="Y230" s="300"/>
      <c r="Z230" s="298"/>
    </row>
    <row r="231" spans="1:26" ht="43.5" customHeight="1" outlineLevel="1" x14ac:dyDescent="0.45">
      <c r="A231" s="175" t="s">
        <v>229</v>
      </c>
      <c r="B231" s="253"/>
      <c r="C231" s="86" t="s">
        <v>657</v>
      </c>
      <c r="D231" s="195" t="s">
        <v>629</v>
      </c>
      <c r="E231" s="152">
        <v>1</v>
      </c>
      <c r="F231" s="152">
        <v>1</v>
      </c>
      <c r="G231" s="295"/>
      <c r="H231" s="295"/>
      <c r="I231" s="115">
        <v>484.25</v>
      </c>
      <c r="J231" s="88">
        <v>484.25</v>
      </c>
      <c r="K231" s="82" t="s">
        <v>45</v>
      </c>
      <c r="L231" s="82" t="s">
        <v>45</v>
      </c>
      <c r="M231" s="82" t="s">
        <v>45</v>
      </c>
      <c r="N231" s="88">
        <v>484.25</v>
      </c>
      <c r="O231" s="82" t="s">
        <v>45</v>
      </c>
      <c r="P231" s="82" t="s">
        <v>45</v>
      </c>
      <c r="Q231" s="82" t="s">
        <v>45</v>
      </c>
      <c r="R231" s="82" t="s">
        <v>45</v>
      </c>
      <c r="S231" s="82" t="s">
        <v>45</v>
      </c>
      <c r="T231" s="82" t="s">
        <v>45</v>
      </c>
      <c r="U231" s="82" t="s">
        <v>45</v>
      </c>
      <c r="V231" s="82" t="s">
        <v>45</v>
      </c>
      <c r="W231" s="82" t="s">
        <v>45</v>
      </c>
      <c r="X231" s="82" t="s">
        <v>45</v>
      </c>
      <c r="Y231" s="300"/>
      <c r="Z231" s="298"/>
    </row>
    <row r="232" spans="1:26" ht="43.5" customHeight="1" x14ac:dyDescent="0.45">
      <c r="A232" s="173" t="s">
        <v>102</v>
      </c>
      <c r="B232" s="253"/>
      <c r="C232" s="194" t="s">
        <v>658</v>
      </c>
      <c r="D232" s="196" t="s">
        <v>629</v>
      </c>
      <c r="E232" s="82">
        <f>SUM(E233:E239)</f>
        <v>92</v>
      </c>
      <c r="F232" s="82">
        <f>SUM(F233:F239)</f>
        <v>92</v>
      </c>
      <c r="G232" s="295"/>
      <c r="H232" s="295"/>
      <c r="I232" s="118">
        <f>SUM(I233:I239)</f>
        <v>87128.6</v>
      </c>
      <c r="J232" s="108">
        <f>SUM(J233:J239)</f>
        <v>87128.6</v>
      </c>
      <c r="K232" s="82" t="s">
        <v>45</v>
      </c>
      <c r="L232" s="82" t="s">
        <v>45</v>
      </c>
      <c r="M232" s="82" t="s">
        <v>45</v>
      </c>
      <c r="N232" s="108">
        <f>SUM(N233:N239)</f>
        <v>87128.6</v>
      </c>
      <c r="O232" s="82" t="s">
        <v>45</v>
      </c>
      <c r="P232" s="82" t="s">
        <v>45</v>
      </c>
      <c r="Q232" s="82" t="s">
        <v>45</v>
      </c>
      <c r="R232" s="82" t="s">
        <v>45</v>
      </c>
      <c r="S232" s="108">
        <v>84</v>
      </c>
      <c r="T232" s="108">
        <v>83</v>
      </c>
      <c r="U232" s="82" t="s">
        <v>45</v>
      </c>
      <c r="V232" s="82" t="s">
        <v>45</v>
      </c>
      <c r="W232" s="82" t="s">
        <v>45</v>
      </c>
      <c r="X232" s="82" t="s">
        <v>45</v>
      </c>
      <c r="Y232" s="300"/>
      <c r="Z232" s="298"/>
    </row>
    <row r="233" spans="1:26" ht="43.5" customHeight="1" outlineLevel="1" x14ac:dyDescent="0.45">
      <c r="A233" s="175" t="s">
        <v>230</v>
      </c>
      <c r="B233" s="253"/>
      <c r="C233" s="86" t="s">
        <v>659</v>
      </c>
      <c r="D233" s="195" t="s">
        <v>629</v>
      </c>
      <c r="E233" s="152">
        <v>50</v>
      </c>
      <c r="F233" s="152">
        <v>50</v>
      </c>
      <c r="G233" s="295"/>
      <c r="H233" s="295"/>
      <c r="I233" s="115">
        <v>36730</v>
      </c>
      <c r="J233" s="88">
        <v>36730</v>
      </c>
      <c r="K233" s="82" t="s">
        <v>45</v>
      </c>
      <c r="L233" s="82" t="s">
        <v>45</v>
      </c>
      <c r="M233" s="82" t="s">
        <v>45</v>
      </c>
      <c r="N233" s="88">
        <v>36730</v>
      </c>
      <c r="O233" s="82" t="s">
        <v>45</v>
      </c>
      <c r="P233" s="82" t="s">
        <v>45</v>
      </c>
      <c r="Q233" s="82" t="s">
        <v>45</v>
      </c>
      <c r="R233" s="82" t="s">
        <v>45</v>
      </c>
      <c r="S233" s="82" t="s">
        <v>45</v>
      </c>
      <c r="T233" s="82" t="s">
        <v>45</v>
      </c>
      <c r="U233" s="82" t="s">
        <v>45</v>
      </c>
      <c r="V233" s="82" t="s">
        <v>45</v>
      </c>
      <c r="W233" s="82" t="s">
        <v>45</v>
      </c>
      <c r="X233" s="82" t="s">
        <v>45</v>
      </c>
      <c r="Y233" s="300"/>
      <c r="Z233" s="298"/>
    </row>
    <row r="234" spans="1:26" ht="43.5" customHeight="1" outlineLevel="1" x14ac:dyDescent="0.45">
      <c r="A234" s="175" t="s">
        <v>231</v>
      </c>
      <c r="B234" s="253"/>
      <c r="C234" s="86" t="s">
        <v>401</v>
      </c>
      <c r="D234" s="195" t="s">
        <v>629</v>
      </c>
      <c r="E234" s="152">
        <v>2</v>
      </c>
      <c r="F234" s="152">
        <v>2</v>
      </c>
      <c r="G234" s="295"/>
      <c r="H234" s="295"/>
      <c r="I234" s="115">
        <v>510</v>
      </c>
      <c r="J234" s="88">
        <v>510</v>
      </c>
      <c r="K234" s="82" t="s">
        <v>45</v>
      </c>
      <c r="L234" s="82" t="s">
        <v>45</v>
      </c>
      <c r="M234" s="82" t="s">
        <v>45</v>
      </c>
      <c r="N234" s="88">
        <v>510</v>
      </c>
      <c r="O234" s="82" t="s">
        <v>45</v>
      </c>
      <c r="P234" s="82" t="s">
        <v>45</v>
      </c>
      <c r="Q234" s="82" t="s">
        <v>45</v>
      </c>
      <c r="R234" s="82" t="s">
        <v>45</v>
      </c>
      <c r="S234" s="82" t="s">
        <v>45</v>
      </c>
      <c r="T234" s="82" t="s">
        <v>45</v>
      </c>
      <c r="U234" s="82" t="s">
        <v>45</v>
      </c>
      <c r="V234" s="82" t="s">
        <v>45</v>
      </c>
      <c r="W234" s="82" t="s">
        <v>45</v>
      </c>
      <c r="X234" s="82" t="s">
        <v>45</v>
      </c>
      <c r="Y234" s="300"/>
      <c r="Z234" s="298"/>
    </row>
    <row r="235" spans="1:26" ht="43.5" customHeight="1" outlineLevel="1" x14ac:dyDescent="0.45">
      <c r="A235" s="175" t="s">
        <v>232</v>
      </c>
      <c r="B235" s="253"/>
      <c r="C235" s="86" t="s">
        <v>660</v>
      </c>
      <c r="D235" s="195" t="s">
        <v>629</v>
      </c>
      <c r="E235" s="152">
        <v>10</v>
      </c>
      <c r="F235" s="152">
        <v>10</v>
      </c>
      <c r="G235" s="295"/>
      <c r="H235" s="295"/>
      <c r="I235" s="115">
        <v>4350</v>
      </c>
      <c r="J235" s="88">
        <v>4350</v>
      </c>
      <c r="K235" s="82" t="s">
        <v>45</v>
      </c>
      <c r="L235" s="82" t="s">
        <v>45</v>
      </c>
      <c r="M235" s="82" t="s">
        <v>45</v>
      </c>
      <c r="N235" s="88">
        <v>4350</v>
      </c>
      <c r="O235" s="82" t="s">
        <v>45</v>
      </c>
      <c r="P235" s="82" t="s">
        <v>45</v>
      </c>
      <c r="Q235" s="82" t="s">
        <v>45</v>
      </c>
      <c r="R235" s="82" t="s">
        <v>45</v>
      </c>
      <c r="S235" s="82" t="s">
        <v>45</v>
      </c>
      <c r="T235" s="82" t="s">
        <v>45</v>
      </c>
      <c r="U235" s="82" t="s">
        <v>45</v>
      </c>
      <c r="V235" s="82" t="s">
        <v>45</v>
      </c>
      <c r="W235" s="82" t="s">
        <v>45</v>
      </c>
      <c r="X235" s="82" t="s">
        <v>45</v>
      </c>
      <c r="Y235" s="300"/>
      <c r="Z235" s="298"/>
    </row>
    <row r="236" spans="1:26" ht="43.5" customHeight="1" outlineLevel="1" x14ac:dyDescent="0.45">
      <c r="A236" s="175" t="s">
        <v>447</v>
      </c>
      <c r="B236" s="253"/>
      <c r="C236" s="86" t="s">
        <v>661</v>
      </c>
      <c r="D236" s="195" t="s">
        <v>629</v>
      </c>
      <c r="E236" s="152">
        <v>10</v>
      </c>
      <c r="F236" s="152">
        <v>10</v>
      </c>
      <c r="G236" s="295"/>
      <c r="H236" s="295"/>
      <c r="I236" s="115">
        <v>1750</v>
      </c>
      <c r="J236" s="88">
        <v>1750</v>
      </c>
      <c r="K236" s="82" t="s">
        <v>45</v>
      </c>
      <c r="L236" s="82" t="s">
        <v>45</v>
      </c>
      <c r="M236" s="82" t="s">
        <v>45</v>
      </c>
      <c r="N236" s="88">
        <v>1750</v>
      </c>
      <c r="O236" s="82" t="s">
        <v>45</v>
      </c>
      <c r="P236" s="82" t="s">
        <v>45</v>
      </c>
      <c r="Q236" s="82" t="s">
        <v>45</v>
      </c>
      <c r="R236" s="82" t="s">
        <v>45</v>
      </c>
      <c r="S236" s="82" t="s">
        <v>45</v>
      </c>
      <c r="T236" s="82" t="s">
        <v>45</v>
      </c>
      <c r="U236" s="82" t="s">
        <v>45</v>
      </c>
      <c r="V236" s="82" t="s">
        <v>45</v>
      </c>
      <c r="W236" s="82" t="s">
        <v>45</v>
      </c>
      <c r="X236" s="82" t="s">
        <v>45</v>
      </c>
      <c r="Y236" s="300"/>
      <c r="Z236" s="298"/>
    </row>
    <row r="237" spans="1:26" ht="43.5" customHeight="1" outlineLevel="1" x14ac:dyDescent="0.45">
      <c r="A237" s="175" t="s">
        <v>448</v>
      </c>
      <c r="B237" s="253"/>
      <c r="C237" s="86" t="s">
        <v>662</v>
      </c>
      <c r="D237" s="195" t="s">
        <v>629</v>
      </c>
      <c r="E237" s="152">
        <v>1</v>
      </c>
      <c r="F237" s="152">
        <v>1</v>
      </c>
      <c r="G237" s="295"/>
      <c r="H237" s="295"/>
      <c r="I237" s="115">
        <v>24985.599999999999</v>
      </c>
      <c r="J237" s="88">
        <v>24985.599999999999</v>
      </c>
      <c r="K237" s="82" t="s">
        <v>45</v>
      </c>
      <c r="L237" s="82" t="s">
        <v>45</v>
      </c>
      <c r="M237" s="82" t="s">
        <v>45</v>
      </c>
      <c r="N237" s="88">
        <v>24985.599999999999</v>
      </c>
      <c r="O237" s="82" t="s">
        <v>45</v>
      </c>
      <c r="P237" s="82" t="s">
        <v>45</v>
      </c>
      <c r="Q237" s="82" t="s">
        <v>45</v>
      </c>
      <c r="R237" s="82" t="s">
        <v>45</v>
      </c>
      <c r="S237" s="82" t="s">
        <v>45</v>
      </c>
      <c r="T237" s="82" t="s">
        <v>45</v>
      </c>
      <c r="U237" s="82" t="s">
        <v>45</v>
      </c>
      <c r="V237" s="82" t="s">
        <v>45</v>
      </c>
      <c r="W237" s="82" t="s">
        <v>45</v>
      </c>
      <c r="X237" s="82" t="s">
        <v>45</v>
      </c>
      <c r="Y237" s="300"/>
      <c r="Z237" s="298"/>
    </row>
    <row r="238" spans="1:26" ht="72" customHeight="1" outlineLevel="1" x14ac:dyDescent="0.45">
      <c r="A238" s="175" t="s">
        <v>449</v>
      </c>
      <c r="B238" s="253"/>
      <c r="C238" s="86" t="s">
        <v>663</v>
      </c>
      <c r="D238" s="195" t="s">
        <v>629</v>
      </c>
      <c r="E238" s="152">
        <v>4</v>
      </c>
      <c r="F238" s="152">
        <v>4</v>
      </c>
      <c r="G238" s="295"/>
      <c r="H238" s="295"/>
      <c r="I238" s="115">
        <v>17183</v>
      </c>
      <c r="J238" s="88">
        <v>17183</v>
      </c>
      <c r="K238" s="82" t="s">
        <v>45</v>
      </c>
      <c r="L238" s="82" t="s">
        <v>45</v>
      </c>
      <c r="M238" s="82" t="s">
        <v>45</v>
      </c>
      <c r="N238" s="88">
        <v>17183</v>
      </c>
      <c r="O238" s="82" t="s">
        <v>45</v>
      </c>
      <c r="P238" s="82" t="s">
        <v>45</v>
      </c>
      <c r="Q238" s="82" t="s">
        <v>45</v>
      </c>
      <c r="R238" s="82" t="s">
        <v>45</v>
      </c>
      <c r="S238" s="82" t="s">
        <v>45</v>
      </c>
      <c r="T238" s="82" t="s">
        <v>45</v>
      </c>
      <c r="U238" s="82" t="s">
        <v>45</v>
      </c>
      <c r="V238" s="82" t="s">
        <v>45</v>
      </c>
      <c r="W238" s="82" t="s">
        <v>45</v>
      </c>
      <c r="X238" s="82" t="s">
        <v>45</v>
      </c>
      <c r="Y238" s="300"/>
      <c r="Z238" s="298"/>
    </row>
    <row r="239" spans="1:26" ht="43.5" customHeight="1" outlineLevel="1" x14ac:dyDescent="0.45">
      <c r="A239" s="175" t="s">
        <v>450</v>
      </c>
      <c r="B239" s="253"/>
      <c r="C239" s="86" t="s">
        <v>405</v>
      </c>
      <c r="D239" s="195" t="s">
        <v>629</v>
      </c>
      <c r="E239" s="152">
        <v>15</v>
      </c>
      <c r="F239" s="152">
        <v>15</v>
      </c>
      <c r="G239" s="295"/>
      <c r="H239" s="295"/>
      <c r="I239" s="115">
        <v>1620</v>
      </c>
      <c r="J239" s="88">
        <v>1620</v>
      </c>
      <c r="K239" s="82" t="s">
        <v>45</v>
      </c>
      <c r="L239" s="82" t="s">
        <v>45</v>
      </c>
      <c r="M239" s="82" t="s">
        <v>45</v>
      </c>
      <c r="N239" s="88">
        <v>1620</v>
      </c>
      <c r="O239" s="82" t="s">
        <v>45</v>
      </c>
      <c r="P239" s="82" t="s">
        <v>45</v>
      </c>
      <c r="Q239" s="82" t="s">
        <v>45</v>
      </c>
      <c r="R239" s="82" t="s">
        <v>45</v>
      </c>
      <c r="S239" s="82" t="s">
        <v>45</v>
      </c>
      <c r="T239" s="82" t="s">
        <v>45</v>
      </c>
      <c r="U239" s="82" t="s">
        <v>45</v>
      </c>
      <c r="V239" s="82" t="s">
        <v>45</v>
      </c>
      <c r="W239" s="82" t="s">
        <v>45</v>
      </c>
      <c r="X239" s="82" t="s">
        <v>45</v>
      </c>
      <c r="Y239" s="300"/>
      <c r="Z239" s="298"/>
    </row>
    <row r="240" spans="1:26" ht="43.5" customHeight="1" thickBot="1" x14ac:dyDescent="0.5">
      <c r="A240" s="189" t="s">
        <v>93</v>
      </c>
      <c r="B240" s="253"/>
      <c r="C240" s="137" t="s">
        <v>664</v>
      </c>
      <c r="D240" s="188"/>
      <c r="E240" s="188"/>
      <c r="F240" s="199"/>
      <c r="G240" s="296"/>
      <c r="H240" s="296"/>
      <c r="I240" s="200">
        <v>2986925.3030400001</v>
      </c>
      <c r="J240" s="201">
        <v>2986925.3030400001</v>
      </c>
      <c r="K240" s="202" t="s">
        <v>45</v>
      </c>
      <c r="L240" s="202" t="s">
        <v>45</v>
      </c>
      <c r="M240" s="202" t="s">
        <v>45</v>
      </c>
      <c r="N240" s="203">
        <v>2986925.3030399997</v>
      </c>
      <c r="O240" s="202" t="s">
        <v>45</v>
      </c>
      <c r="P240" s="202" t="s">
        <v>45</v>
      </c>
      <c r="Q240" s="204"/>
      <c r="R240" s="204"/>
      <c r="S240" s="202" t="s">
        <v>45</v>
      </c>
      <c r="T240" s="202" t="s">
        <v>45</v>
      </c>
      <c r="U240" s="202" t="s">
        <v>45</v>
      </c>
      <c r="V240" s="202" t="s">
        <v>45</v>
      </c>
      <c r="W240" s="202" t="s">
        <v>45</v>
      </c>
      <c r="X240" s="202" t="s">
        <v>45</v>
      </c>
      <c r="Y240" s="268"/>
      <c r="Z240" s="299"/>
    </row>
    <row r="241" spans="1:26" ht="29.25" thickBot="1" x14ac:dyDescent="0.5">
      <c r="A241" s="206"/>
      <c r="B241" s="207"/>
      <c r="C241" s="207"/>
      <c r="D241" s="207"/>
      <c r="E241" s="207"/>
      <c r="F241" s="207"/>
      <c r="G241" s="207"/>
      <c r="H241" s="207"/>
      <c r="I241" s="210">
        <f>I20+I36+I102+I183+I190+I240</f>
        <v>15148793.58233</v>
      </c>
      <c r="J241" s="210">
        <f>J20+J36+J102+J183+J190+J240</f>
        <v>15148793.58233</v>
      </c>
      <c r="K241" s="207"/>
      <c r="L241" s="207"/>
      <c r="M241" s="205">
        <v>5802945.5822999999</v>
      </c>
      <c r="N241" s="205">
        <v>9345848</v>
      </c>
      <c r="O241" s="207"/>
      <c r="P241" s="207"/>
      <c r="Q241" s="207"/>
      <c r="R241" s="207"/>
      <c r="S241" s="207"/>
      <c r="T241" s="207"/>
      <c r="U241" s="207"/>
      <c r="V241" s="207"/>
      <c r="W241" s="207"/>
      <c r="X241" s="207"/>
      <c r="Y241" s="208"/>
      <c r="Z241" s="209"/>
    </row>
    <row r="242" spans="1:26" ht="49.5" customHeight="1" x14ac:dyDescent="0.45">
      <c r="Y242" s="197"/>
      <c r="Z242" s="197"/>
    </row>
    <row r="243" spans="1:26" x14ac:dyDescent="0.45">
      <c r="Y243" s="197"/>
      <c r="Z243" s="197"/>
    </row>
    <row r="244" spans="1:26" x14ac:dyDescent="0.45">
      <c r="Y244" s="197"/>
      <c r="Z244" s="197"/>
    </row>
    <row r="245" spans="1:26" x14ac:dyDescent="0.45">
      <c r="Y245" s="197"/>
      <c r="Z245" s="197"/>
    </row>
    <row r="246" spans="1:26" x14ac:dyDescent="0.45">
      <c r="Y246" s="197"/>
      <c r="Z246" s="197"/>
    </row>
    <row r="247" spans="1:26" x14ac:dyDescent="0.45">
      <c r="Y247" s="197"/>
      <c r="Z247" s="197"/>
    </row>
    <row r="248" spans="1:26" x14ac:dyDescent="0.45">
      <c r="Y248" s="197"/>
      <c r="Z248" s="197"/>
    </row>
    <row r="249" spans="1:26" x14ac:dyDescent="0.45">
      <c r="Y249" s="197"/>
      <c r="Z249" s="197"/>
    </row>
    <row r="250" spans="1:26" x14ac:dyDescent="0.45">
      <c r="Y250" s="197"/>
      <c r="Z250" s="197"/>
    </row>
    <row r="251" spans="1:26" x14ac:dyDescent="0.45">
      <c r="Y251" s="197"/>
      <c r="Z251" s="197"/>
    </row>
    <row r="252" spans="1:26" x14ac:dyDescent="0.45">
      <c r="Y252" s="197"/>
      <c r="Z252" s="197"/>
    </row>
    <row r="253" spans="1:26" x14ac:dyDescent="0.45">
      <c r="Y253" s="197"/>
      <c r="Z253" s="197"/>
    </row>
    <row r="254" spans="1:26" x14ac:dyDescent="0.45">
      <c r="Y254" s="197"/>
      <c r="Z254" s="197"/>
    </row>
    <row r="255" spans="1:26" x14ac:dyDescent="0.45">
      <c r="Y255" s="197"/>
      <c r="Z255" s="197"/>
    </row>
    <row r="256" spans="1:26" x14ac:dyDescent="0.45">
      <c r="Y256" s="197"/>
      <c r="Z256" s="197"/>
    </row>
    <row r="257" spans="25:26" x14ac:dyDescent="0.45">
      <c r="Y257" s="197"/>
      <c r="Z257" s="197"/>
    </row>
    <row r="258" spans="25:26" x14ac:dyDescent="0.45">
      <c r="Y258" s="197"/>
      <c r="Z258" s="197"/>
    </row>
    <row r="259" spans="25:26" x14ac:dyDescent="0.45">
      <c r="Y259" s="197"/>
      <c r="Z259" s="197"/>
    </row>
    <row r="260" spans="25:26" x14ac:dyDescent="0.45">
      <c r="Y260" s="197"/>
      <c r="Z260" s="197"/>
    </row>
    <row r="261" spans="25:26" x14ac:dyDescent="0.45">
      <c r="Y261" s="197"/>
      <c r="Z261" s="197"/>
    </row>
    <row r="262" spans="25:26" x14ac:dyDescent="0.45">
      <c r="Y262" s="197"/>
      <c r="Z262" s="197"/>
    </row>
    <row r="263" spans="25:26" x14ac:dyDescent="0.45">
      <c r="Y263" s="197"/>
      <c r="Z263" s="197"/>
    </row>
    <row r="264" spans="25:26" x14ac:dyDescent="0.45">
      <c r="Y264" s="197"/>
      <c r="Z264" s="197"/>
    </row>
    <row r="265" spans="25:26" x14ac:dyDescent="0.45">
      <c r="Y265" s="197"/>
      <c r="Z265" s="197"/>
    </row>
    <row r="266" spans="25:26" x14ac:dyDescent="0.45">
      <c r="Y266" s="197"/>
      <c r="Z266" s="197"/>
    </row>
    <row r="267" spans="25:26" x14ac:dyDescent="0.45">
      <c r="Y267" s="197"/>
      <c r="Z267" s="197"/>
    </row>
    <row r="268" spans="25:26" x14ac:dyDescent="0.45">
      <c r="Y268" s="197"/>
      <c r="Z268" s="197"/>
    </row>
    <row r="269" spans="25:26" x14ac:dyDescent="0.45">
      <c r="Y269" s="197"/>
      <c r="Z269" s="197"/>
    </row>
    <row r="270" spans="25:26" x14ac:dyDescent="0.45">
      <c r="Y270" s="197"/>
      <c r="Z270" s="197"/>
    </row>
    <row r="271" spans="25:26" x14ac:dyDescent="0.45">
      <c r="Y271" s="197"/>
      <c r="Z271" s="197"/>
    </row>
    <row r="272" spans="25:26" x14ac:dyDescent="0.45">
      <c r="Y272" s="197"/>
      <c r="Z272" s="197"/>
    </row>
    <row r="273" spans="25:26" x14ac:dyDescent="0.45">
      <c r="Y273" s="197"/>
      <c r="Z273" s="197"/>
    </row>
    <row r="274" spans="25:26" x14ac:dyDescent="0.45">
      <c r="Y274" s="197"/>
      <c r="Z274" s="197"/>
    </row>
    <row r="275" spans="25:26" x14ac:dyDescent="0.45">
      <c r="Y275" s="197"/>
      <c r="Z275" s="197"/>
    </row>
    <row r="276" spans="25:26" x14ac:dyDescent="0.45">
      <c r="Y276" s="197"/>
      <c r="Z276" s="197"/>
    </row>
    <row r="277" spans="25:26" x14ac:dyDescent="0.45">
      <c r="Y277" s="197"/>
      <c r="Z277" s="197"/>
    </row>
    <row r="278" spans="25:26" x14ac:dyDescent="0.45">
      <c r="Y278" s="197"/>
      <c r="Z278" s="197"/>
    </row>
    <row r="279" spans="25:26" x14ac:dyDescent="0.45">
      <c r="Y279" s="197"/>
      <c r="Z279" s="197"/>
    </row>
    <row r="280" spans="25:26" x14ac:dyDescent="0.45">
      <c r="Y280" s="197"/>
      <c r="Z280" s="197"/>
    </row>
    <row r="281" spans="25:26" x14ac:dyDescent="0.45">
      <c r="Y281" s="197"/>
      <c r="Z281" s="197"/>
    </row>
    <row r="282" spans="25:26" x14ac:dyDescent="0.45">
      <c r="Y282" s="197"/>
      <c r="Z282" s="197"/>
    </row>
    <row r="283" spans="25:26" x14ac:dyDescent="0.45">
      <c r="Y283" s="197"/>
      <c r="Z283" s="197"/>
    </row>
    <row r="284" spans="25:26" x14ac:dyDescent="0.45">
      <c r="Y284" s="197"/>
      <c r="Z284" s="197"/>
    </row>
    <row r="285" spans="25:26" x14ac:dyDescent="0.45">
      <c r="Y285" s="197"/>
      <c r="Z285" s="197"/>
    </row>
    <row r="286" spans="25:26" x14ac:dyDescent="0.45">
      <c r="Y286" s="197"/>
      <c r="Z286" s="197"/>
    </row>
    <row r="287" spans="25:26" x14ac:dyDescent="0.45">
      <c r="Y287" s="197"/>
      <c r="Z287" s="197"/>
    </row>
    <row r="288" spans="25:26" x14ac:dyDescent="0.45">
      <c r="Y288" s="197"/>
      <c r="Z288" s="197"/>
    </row>
    <row r="289" spans="25:26" x14ac:dyDescent="0.45">
      <c r="Y289" s="197"/>
      <c r="Z289" s="197"/>
    </row>
    <row r="290" spans="25:26" x14ac:dyDescent="0.45">
      <c r="Y290" s="197"/>
      <c r="Z290" s="197"/>
    </row>
    <row r="291" spans="25:26" x14ac:dyDescent="0.45">
      <c r="Y291" s="197"/>
      <c r="Z291" s="197"/>
    </row>
    <row r="292" spans="25:26" x14ac:dyDescent="0.45">
      <c r="Y292" s="197"/>
      <c r="Z292" s="197"/>
    </row>
    <row r="293" spans="25:26" x14ac:dyDescent="0.45">
      <c r="Y293" s="197"/>
      <c r="Z293" s="197"/>
    </row>
    <row r="294" spans="25:26" x14ac:dyDescent="0.45">
      <c r="Y294" s="197"/>
      <c r="Z294" s="197"/>
    </row>
    <row r="295" spans="25:26" x14ac:dyDescent="0.45">
      <c r="Y295" s="197"/>
      <c r="Z295" s="197"/>
    </row>
    <row r="296" spans="25:26" x14ac:dyDescent="0.45">
      <c r="Y296" s="197"/>
      <c r="Z296" s="197"/>
    </row>
    <row r="297" spans="25:26" x14ac:dyDescent="0.45">
      <c r="Y297" s="197"/>
      <c r="Z297" s="197"/>
    </row>
    <row r="298" spans="25:26" x14ac:dyDescent="0.45">
      <c r="Y298" s="197"/>
      <c r="Z298" s="197"/>
    </row>
    <row r="299" spans="25:26" x14ac:dyDescent="0.45">
      <c r="Y299" s="197"/>
      <c r="Z299" s="197"/>
    </row>
    <row r="300" spans="25:26" x14ac:dyDescent="0.45">
      <c r="Y300" s="197"/>
      <c r="Z300" s="197"/>
    </row>
    <row r="301" spans="25:26" x14ac:dyDescent="0.45">
      <c r="Y301" s="197"/>
      <c r="Z301" s="197"/>
    </row>
    <row r="302" spans="25:26" x14ac:dyDescent="0.45">
      <c r="Y302" s="197"/>
      <c r="Z302" s="197"/>
    </row>
    <row r="303" spans="25:26" x14ac:dyDescent="0.45">
      <c r="Y303" s="197"/>
      <c r="Z303" s="197"/>
    </row>
    <row r="304" spans="25:26" x14ac:dyDescent="0.45">
      <c r="Y304" s="197"/>
      <c r="Z304" s="197"/>
    </row>
    <row r="305" spans="25:26" x14ac:dyDescent="0.45">
      <c r="Y305" s="197"/>
      <c r="Z305" s="197"/>
    </row>
    <row r="306" spans="25:26" x14ac:dyDescent="0.45">
      <c r="Y306" s="197"/>
      <c r="Z306" s="197"/>
    </row>
    <row r="307" spans="25:26" x14ac:dyDescent="0.45">
      <c r="Y307" s="197"/>
      <c r="Z307" s="197"/>
    </row>
    <row r="308" spans="25:26" x14ac:dyDescent="0.45">
      <c r="Y308" s="197"/>
      <c r="Z308" s="197"/>
    </row>
    <row r="309" spans="25:26" x14ac:dyDescent="0.45">
      <c r="Y309" s="197"/>
      <c r="Z309" s="197"/>
    </row>
    <row r="310" spans="25:26" x14ac:dyDescent="0.45">
      <c r="Y310" s="197"/>
      <c r="Z310" s="197"/>
    </row>
    <row r="311" spans="25:26" x14ac:dyDescent="0.45">
      <c r="Y311" s="197"/>
      <c r="Z311" s="197"/>
    </row>
    <row r="312" spans="25:26" x14ac:dyDescent="0.45">
      <c r="Y312" s="197"/>
      <c r="Z312" s="197"/>
    </row>
    <row r="313" spans="25:26" x14ac:dyDescent="0.45">
      <c r="Y313" s="197"/>
      <c r="Z313" s="197"/>
    </row>
    <row r="314" spans="25:26" x14ac:dyDescent="0.45">
      <c r="Y314" s="197"/>
      <c r="Z314" s="197"/>
    </row>
    <row r="315" spans="25:26" x14ac:dyDescent="0.45">
      <c r="Y315" s="197"/>
      <c r="Z315" s="197"/>
    </row>
    <row r="316" spans="25:26" x14ac:dyDescent="0.45">
      <c r="Y316" s="197"/>
      <c r="Z316" s="197"/>
    </row>
    <row r="317" spans="25:26" x14ac:dyDescent="0.45">
      <c r="Y317" s="197"/>
      <c r="Z317" s="197"/>
    </row>
    <row r="318" spans="25:26" x14ac:dyDescent="0.45">
      <c r="Y318" s="197"/>
      <c r="Z318" s="197"/>
    </row>
    <row r="319" spans="25:26" x14ac:dyDescent="0.45">
      <c r="Y319" s="197"/>
      <c r="Z319" s="197"/>
    </row>
    <row r="320" spans="25:26" x14ac:dyDescent="0.45">
      <c r="Y320" s="197"/>
      <c r="Z320" s="197"/>
    </row>
    <row r="321" spans="25:26" x14ac:dyDescent="0.45">
      <c r="Y321" s="197"/>
      <c r="Z321" s="197"/>
    </row>
    <row r="322" spans="25:26" x14ac:dyDescent="0.45">
      <c r="Y322" s="197"/>
      <c r="Z322" s="197"/>
    </row>
    <row r="323" spans="25:26" x14ac:dyDescent="0.45">
      <c r="Y323" s="197"/>
      <c r="Z323" s="197"/>
    </row>
    <row r="324" spans="25:26" x14ac:dyDescent="0.45">
      <c r="Y324" s="197"/>
      <c r="Z324" s="197"/>
    </row>
    <row r="325" spans="25:26" x14ac:dyDescent="0.45">
      <c r="Y325" s="197"/>
      <c r="Z325" s="197"/>
    </row>
    <row r="326" spans="25:26" x14ac:dyDescent="0.45">
      <c r="Y326" s="197"/>
      <c r="Z326" s="197"/>
    </row>
    <row r="327" spans="25:26" x14ac:dyDescent="0.45">
      <c r="Y327" s="197"/>
      <c r="Z327" s="197"/>
    </row>
    <row r="328" spans="25:26" x14ac:dyDescent="0.45">
      <c r="Y328" s="197"/>
      <c r="Z328" s="197"/>
    </row>
    <row r="329" spans="25:26" x14ac:dyDescent="0.45">
      <c r="Y329" s="197"/>
      <c r="Z329" s="197"/>
    </row>
    <row r="330" spans="25:26" x14ac:dyDescent="0.45">
      <c r="Y330" s="197"/>
      <c r="Z330" s="197"/>
    </row>
    <row r="331" spans="25:26" x14ac:dyDescent="0.45">
      <c r="Y331" s="197"/>
      <c r="Z331" s="197"/>
    </row>
    <row r="332" spans="25:26" x14ac:dyDescent="0.45">
      <c r="Y332" s="197"/>
      <c r="Z332" s="197"/>
    </row>
    <row r="333" spans="25:26" x14ac:dyDescent="0.45">
      <c r="Y333" s="197"/>
      <c r="Z333" s="197"/>
    </row>
    <row r="334" spans="25:26" x14ac:dyDescent="0.45">
      <c r="Y334" s="197"/>
      <c r="Z334" s="197"/>
    </row>
    <row r="335" spans="25:26" x14ac:dyDescent="0.45">
      <c r="Y335" s="197"/>
      <c r="Z335" s="197"/>
    </row>
    <row r="336" spans="25:26" x14ac:dyDescent="0.45">
      <c r="Y336" s="197"/>
      <c r="Z336" s="197"/>
    </row>
    <row r="337" spans="25:26" x14ac:dyDescent="0.45">
      <c r="Y337" s="197"/>
      <c r="Z337" s="197"/>
    </row>
    <row r="338" spans="25:26" x14ac:dyDescent="0.45">
      <c r="Y338" s="197"/>
      <c r="Z338" s="197"/>
    </row>
    <row r="339" spans="25:26" x14ac:dyDescent="0.45">
      <c r="Y339" s="197"/>
      <c r="Z339" s="197"/>
    </row>
    <row r="340" spans="25:26" x14ac:dyDescent="0.45">
      <c r="Y340" s="197"/>
      <c r="Z340" s="197"/>
    </row>
    <row r="341" spans="25:26" x14ac:dyDescent="0.45">
      <c r="Y341" s="197"/>
      <c r="Z341" s="197"/>
    </row>
    <row r="342" spans="25:26" x14ac:dyDescent="0.45">
      <c r="Y342" s="197"/>
      <c r="Z342" s="197"/>
    </row>
    <row r="343" spans="25:26" x14ac:dyDescent="0.45">
      <c r="Y343" s="197"/>
      <c r="Z343" s="197"/>
    </row>
    <row r="344" spans="25:26" x14ac:dyDescent="0.45">
      <c r="Y344" s="197"/>
      <c r="Z344" s="197"/>
    </row>
    <row r="345" spans="25:26" x14ac:dyDescent="0.45">
      <c r="Y345" s="197"/>
      <c r="Z345" s="197"/>
    </row>
    <row r="346" spans="25:26" x14ac:dyDescent="0.45">
      <c r="Y346" s="197"/>
      <c r="Z346" s="197"/>
    </row>
    <row r="347" spans="25:26" x14ac:dyDescent="0.45">
      <c r="Y347" s="197"/>
      <c r="Z347" s="197"/>
    </row>
    <row r="348" spans="25:26" x14ac:dyDescent="0.45">
      <c r="Y348" s="197"/>
      <c r="Z348" s="197"/>
    </row>
    <row r="349" spans="25:26" x14ac:dyDescent="0.45">
      <c r="Y349" s="197"/>
      <c r="Z349" s="197"/>
    </row>
    <row r="350" spans="25:26" x14ac:dyDescent="0.45">
      <c r="Y350" s="197"/>
      <c r="Z350" s="197"/>
    </row>
    <row r="351" spans="25:26" x14ac:dyDescent="0.45">
      <c r="Y351" s="197"/>
      <c r="Z351" s="197"/>
    </row>
    <row r="352" spans="25:26" x14ac:dyDescent="0.45">
      <c r="Y352" s="197"/>
      <c r="Z352" s="197"/>
    </row>
    <row r="353" spans="25:26" x14ac:dyDescent="0.45">
      <c r="Y353" s="197"/>
      <c r="Z353" s="197"/>
    </row>
    <row r="354" spans="25:26" x14ac:dyDescent="0.45">
      <c r="Y354" s="197"/>
      <c r="Z354" s="197"/>
    </row>
    <row r="355" spans="25:26" x14ac:dyDescent="0.45">
      <c r="Y355" s="197"/>
      <c r="Z355" s="197"/>
    </row>
    <row r="356" spans="25:26" x14ac:dyDescent="0.45">
      <c r="Y356" s="197"/>
      <c r="Z356" s="197"/>
    </row>
    <row r="357" spans="25:26" x14ac:dyDescent="0.45">
      <c r="Y357" s="197"/>
      <c r="Z357" s="197"/>
    </row>
    <row r="358" spans="25:26" x14ac:dyDescent="0.45">
      <c r="Y358" s="197"/>
      <c r="Z358" s="197"/>
    </row>
    <row r="359" spans="25:26" x14ac:dyDescent="0.45">
      <c r="Y359" s="197"/>
      <c r="Z359" s="197"/>
    </row>
    <row r="360" spans="25:26" x14ac:dyDescent="0.45">
      <c r="Y360" s="197"/>
      <c r="Z360" s="197"/>
    </row>
    <row r="361" spans="25:26" x14ac:dyDescent="0.45">
      <c r="Y361" s="197"/>
      <c r="Z361" s="197"/>
    </row>
    <row r="362" spans="25:26" x14ac:dyDescent="0.45">
      <c r="Y362" s="197"/>
      <c r="Z362" s="197"/>
    </row>
    <row r="363" spans="25:26" x14ac:dyDescent="0.45">
      <c r="Y363" s="197"/>
      <c r="Z363" s="197"/>
    </row>
    <row r="364" spans="25:26" x14ac:dyDescent="0.45">
      <c r="Y364" s="197"/>
      <c r="Z364" s="197"/>
    </row>
    <row r="365" spans="25:26" x14ac:dyDescent="0.45">
      <c r="Y365" s="197"/>
      <c r="Z365" s="197"/>
    </row>
    <row r="366" spans="25:26" x14ac:dyDescent="0.45">
      <c r="Y366" s="197"/>
      <c r="Z366" s="197"/>
    </row>
    <row r="367" spans="25:26" x14ac:dyDescent="0.45">
      <c r="Y367" s="197"/>
      <c r="Z367" s="197"/>
    </row>
    <row r="368" spans="25:26" x14ac:dyDescent="0.45">
      <c r="Y368" s="197"/>
      <c r="Z368" s="197"/>
    </row>
    <row r="369" spans="25:26" x14ac:dyDescent="0.45">
      <c r="Y369" s="197"/>
      <c r="Z369" s="197"/>
    </row>
    <row r="370" spans="25:26" x14ac:dyDescent="0.45">
      <c r="Y370" s="197"/>
      <c r="Z370" s="197"/>
    </row>
    <row r="371" spans="25:26" x14ac:dyDescent="0.45">
      <c r="Y371" s="197"/>
      <c r="Z371" s="197"/>
    </row>
    <row r="372" spans="25:26" x14ac:dyDescent="0.45">
      <c r="Y372" s="197"/>
      <c r="Z372" s="197"/>
    </row>
    <row r="373" spans="25:26" x14ac:dyDescent="0.45">
      <c r="Y373" s="197"/>
      <c r="Z373" s="197"/>
    </row>
    <row r="374" spans="25:26" x14ac:dyDescent="0.45">
      <c r="Y374" s="197"/>
      <c r="Z374" s="197"/>
    </row>
    <row r="375" spans="25:26" x14ac:dyDescent="0.45">
      <c r="Y375" s="197"/>
      <c r="Z375" s="197"/>
    </row>
    <row r="376" spans="25:26" x14ac:dyDescent="0.45">
      <c r="Y376" s="197"/>
      <c r="Z376" s="197"/>
    </row>
    <row r="377" spans="25:26" x14ac:dyDescent="0.45">
      <c r="Y377" s="197"/>
      <c r="Z377" s="197"/>
    </row>
    <row r="378" spans="25:26" x14ac:dyDescent="0.45">
      <c r="Y378" s="197"/>
      <c r="Z378" s="197"/>
    </row>
    <row r="379" spans="25:26" x14ac:dyDescent="0.45">
      <c r="Y379" s="197"/>
      <c r="Z379" s="197"/>
    </row>
    <row r="380" spans="25:26" x14ac:dyDescent="0.45">
      <c r="Y380" s="197"/>
      <c r="Z380" s="197"/>
    </row>
    <row r="381" spans="25:26" x14ac:dyDescent="0.45">
      <c r="Y381" s="197"/>
      <c r="Z381" s="197"/>
    </row>
    <row r="382" spans="25:26" x14ac:dyDescent="0.45">
      <c r="Y382" s="197"/>
      <c r="Z382" s="197"/>
    </row>
    <row r="383" spans="25:26" x14ac:dyDescent="0.45">
      <c r="Y383" s="197"/>
      <c r="Z383" s="197"/>
    </row>
    <row r="384" spans="25:26" x14ac:dyDescent="0.45">
      <c r="Y384" s="197"/>
      <c r="Z384" s="197"/>
    </row>
    <row r="385" spans="25:26" x14ac:dyDescent="0.45">
      <c r="Y385" s="197"/>
      <c r="Z385" s="197"/>
    </row>
    <row r="386" spans="25:26" x14ac:dyDescent="0.45">
      <c r="Y386" s="197"/>
      <c r="Z386" s="197"/>
    </row>
    <row r="387" spans="25:26" x14ac:dyDescent="0.45">
      <c r="Y387" s="197"/>
      <c r="Z387" s="197"/>
    </row>
    <row r="388" spans="25:26" x14ac:dyDescent="0.45">
      <c r="Y388" s="197"/>
      <c r="Z388" s="197"/>
    </row>
    <row r="389" spans="25:26" x14ac:dyDescent="0.45">
      <c r="Y389" s="197"/>
      <c r="Z389" s="197"/>
    </row>
    <row r="390" spans="25:26" x14ac:dyDescent="0.45">
      <c r="Y390" s="197"/>
      <c r="Z390" s="197"/>
    </row>
    <row r="391" spans="25:26" x14ac:dyDescent="0.45">
      <c r="Y391" s="197"/>
      <c r="Z391" s="197"/>
    </row>
    <row r="392" spans="25:26" x14ac:dyDescent="0.45">
      <c r="Y392" s="197"/>
      <c r="Z392" s="197"/>
    </row>
    <row r="393" spans="25:26" x14ac:dyDescent="0.45">
      <c r="Y393" s="197"/>
      <c r="Z393" s="197"/>
    </row>
    <row r="394" spans="25:26" x14ac:dyDescent="0.45">
      <c r="Y394" s="197"/>
      <c r="Z394" s="197"/>
    </row>
    <row r="395" spans="25:26" x14ac:dyDescent="0.45">
      <c r="Y395" s="197"/>
      <c r="Z395" s="197"/>
    </row>
    <row r="396" spans="25:26" x14ac:dyDescent="0.45">
      <c r="Y396" s="197"/>
      <c r="Z396" s="197"/>
    </row>
    <row r="397" spans="25:26" x14ac:dyDescent="0.45">
      <c r="Y397" s="197"/>
      <c r="Z397" s="197"/>
    </row>
    <row r="398" spans="25:26" x14ac:dyDescent="0.45">
      <c r="Y398" s="197"/>
      <c r="Z398" s="197"/>
    </row>
    <row r="399" spans="25:26" x14ac:dyDescent="0.45">
      <c r="Y399" s="197"/>
      <c r="Z399" s="197"/>
    </row>
    <row r="400" spans="25:26" x14ac:dyDescent="0.45">
      <c r="Y400" s="197"/>
      <c r="Z400" s="197"/>
    </row>
    <row r="401" spans="25:26" x14ac:dyDescent="0.45">
      <c r="Y401" s="197"/>
      <c r="Z401" s="197"/>
    </row>
    <row r="402" spans="25:26" x14ac:dyDescent="0.45">
      <c r="Y402" s="197"/>
      <c r="Z402" s="197"/>
    </row>
    <row r="403" spans="25:26" x14ac:dyDescent="0.45">
      <c r="Y403" s="197"/>
      <c r="Z403" s="197"/>
    </row>
    <row r="404" spans="25:26" x14ac:dyDescent="0.45">
      <c r="Y404" s="197"/>
      <c r="Z404" s="197"/>
    </row>
    <row r="405" spans="25:26" x14ac:dyDescent="0.45">
      <c r="Y405" s="197"/>
      <c r="Z405" s="197"/>
    </row>
    <row r="406" spans="25:26" x14ac:dyDescent="0.45">
      <c r="Y406" s="197"/>
      <c r="Z406" s="197"/>
    </row>
  </sheetData>
  <mergeCells count="98">
    <mergeCell ref="A44:A46"/>
    <mergeCell ref="E44:E46"/>
    <mergeCell ref="A47:A49"/>
    <mergeCell ref="E47:E49"/>
    <mergeCell ref="A50:A52"/>
    <mergeCell ref="E50:E52"/>
    <mergeCell ref="A81:A83"/>
    <mergeCell ref="E81:E83"/>
    <mergeCell ref="A62:A64"/>
    <mergeCell ref="E62:E64"/>
    <mergeCell ref="A65:A67"/>
    <mergeCell ref="E65:E67"/>
    <mergeCell ref="A72:A74"/>
    <mergeCell ref="E72:E74"/>
    <mergeCell ref="A53:A55"/>
    <mergeCell ref="E53:E55"/>
    <mergeCell ref="A56:A58"/>
    <mergeCell ref="E56:E58"/>
    <mergeCell ref="A59:A61"/>
    <mergeCell ref="E59:E61"/>
    <mergeCell ref="A106:A107"/>
    <mergeCell ref="E106:E107"/>
    <mergeCell ref="A184:A186"/>
    <mergeCell ref="E184:E186"/>
    <mergeCell ref="A14:A18"/>
    <mergeCell ref="B14:G15"/>
    <mergeCell ref="B22:B240"/>
    <mergeCell ref="G20:G240"/>
    <mergeCell ref="F75:F77"/>
    <mergeCell ref="A93:A95"/>
    <mergeCell ref="E93:E95"/>
    <mergeCell ref="A96:A98"/>
    <mergeCell ref="E96:E98"/>
    <mergeCell ref="A103:A105"/>
    <mergeCell ref="E103:E105"/>
    <mergeCell ref="A84:A86"/>
    <mergeCell ref="E84:E86"/>
    <mergeCell ref="A87:A89"/>
    <mergeCell ref="E87:E89"/>
    <mergeCell ref="A90:A92"/>
    <mergeCell ref="E90:E92"/>
    <mergeCell ref="A75:A77"/>
    <mergeCell ref="E75:E77"/>
    <mergeCell ref="A78:A80"/>
    <mergeCell ref="M17:M18"/>
    <mergeCell ref="H14:H18"/>
    <mergeCell ref="B16:B18"/>
    <mergeCell ref="C16:C18"/>
    <mergeCell ref="D16:D18"/>
    <mergeCell ref="E16:F16"/>
    <mergeCell ref="G16:G18"/>
    <mergeCell ref="E17:E18"/>
    <mergeCell ref="F17:F18"/>
    <mergeCell ref="Z20:Z240"/>
    <mergeCell ref="Y20:Y240"/>
    <mergeCell ref="X2:Z2"/>
    <mergeCell ref="AA7:AB7"/>
    <mergeCell ref="C8:AB8"/>
    <mergeCell ref="C9:AB9"/>
    <mergeCell ref="C10:AB10"/>
    <mergeCell ref="N17:N18"/>
    <mergeCell ref="Q14:X15"/>
    <mergeCell ref="Y14:Y18"/>
    <mergeCell ref="Z14:Z18"/>
    <mergeCell ref="Q16:R17"/>
    <mergeCell ref="S16:T17"/>
    <mergeCell ref="U16:V17"/>
    <mergeCell ref="W16:X17"/>
    <mergeCell ref="I14:L15"/>
    <mergeCell ref="I16:I18"/>
    <mergeCell ref="J16:J18"/>
    <mergeCell ref="K16:K18"/>
    <mergeCell ref="L16:L18"/>
    <mergeCell ref="M14:P15"/>
    <mergeCell ref="M16:N16"/>
    <mergeCell ref="O16:O18"/>
    <mergeCell ref="P16:P18"/>
    <mergeCell ref="F96:F98"/>
    <mergeCell ref="F103:F105"/>
    <mergeCell ref="F106:F107"/>
    <mergeCell ref="F184:F186"/>
    <mergeCell ref="F78:F80"/>
    <mergeCell ref="F81:F83"/>
    <mergeCell ref="F84:F86"/>
    <mergeCell ref="F87:F89"/>
    <mergeCell ref="F90:F92"/>
    <mergeCell ref="F93:F95"/>
    <mergeCell ref="H20:H240"/>
    <mergeCell ref="F44:F46"/>
    <mergeCell ref="F47:F49"/>
    <mergeCell ref="F50:F52"/>
    <mergeCell ref="F53:F55"/>
    <mergeCell ref="F56:F58"/>
    <mergeCell ref="F59:F61"/>
    <mergeCell ref="F62:F64"/>
    <mergeCell ref="F65:F67"/>
    <mergeCell ref="F72:F74"/>
    <mergeCell ref="E78:E80"/>
  </mergeCells>
  <conditionalFormatting sqref="C123:C124">
    <cfRule type="duplicateValues" dxfId="0" priority="1"/>
  </conditionalFormatting>
  <pageMargins left="0.35" right="0.2" top="0.74803149606299213" bottom="0.74803149606299213" header="0.31496062992125984" footer="0.31496062992125984"/>
  <pageSetup paperSize="9" scale="16" fitToHeight="0" pageOrder="overThenDown" orientation="landscape" horizontalDpi="4294967295" verticalDpi="4294967295" r:id="rId1"/>
  <rowBreaks count="2" manualBreakCount="2">
    <brk id="56" max="27" man="1"/>
    <brk id="102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СМИ 2019г. </vt:lpstr>
      <vt:lpstr>рус</vt:lpstr>
      <vt:lpstr>каз</vt:lpstr>
      <vt:lpstr>каз!Заголовки_для_печати</vt:lpstr>
      <vt:lpstr>рус!Заголовки_для_печати</vt:lpstr>
      <vt:lpstr>'СМИ 2019г. '!Заголовки_для_печати</vt:lpstr>
      <vt:lpstr>рус!Область_печати</vt:lpstr>
      <vt:lpstr>'СМИ 2019г.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2025-03-26T08:58:54Z</dcterms:modified>
</cp:coreProperties>
</file>